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37" documentId="13_ncr:1_{F6CB121F-512D-4AA6-A0C1-0FB36C537598}" xr6:coauthVersionLast="47" xr6:coauthVersionMax="47" xr10:uidLastSave="{6401C37D-5ACA-4E27-B0AF-EE76147E6384}"/>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<sst xmlns="http://schemas.openxmlformats.org/spreadsheetml/2006/main" count="180303" uniqueCount="39134">
  <si>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</si>
  <si>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</si>
  <si>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</si>
  <si>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</si>
  <si>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</si>
  <si>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</si>
  <si>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</si>
  <si>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</si>
  <si>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</si>
  <si>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</si>
  <si>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</si>
  <si>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</si>
  <si>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</si>
  <si>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</si>
  <si>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</si>
  <si>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</si>
  <si>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</si>
  <si>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</si>
  <si>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</si>
  <si>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</si>
  <si>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</si>
  <si>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</si>
  <si>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</si>
  <si>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</si>
  <si>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</si>
  <si>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</si>
  <si>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</si>
  <si>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</si>
  <si>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</si>
  <si>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</si>
  <si>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</si>
  <si>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</si>
  <si>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</si>
  <si>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</si>
  <si>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</si>
  <si>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</si>
  <si>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</si>
  <si>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</si>
  <si>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</si>
  <si>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</si>
  <si>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</si>
  <si>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</si>
  <si>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</si>
  <si>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</si>
  <si>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</si>
  <si>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</si>
  <si>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</si>
  <si>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</si>
  <si>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</si>
  <si>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</si>
  <si>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</si>
  <si>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</si>
  <si>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</si>
  <si>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</si>
  <si>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</si>
  <si>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</si>
  <si>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</si>
  <si>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</si>
  <si>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</si>
  <si>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</si>
  <si>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</si>
  <si>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</si>
  <si>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</si>
  <si>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</si>
  <si>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</si>
  <si>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</si>
  <si>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</si>
  <si>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</si>
  <si>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</si>
  <si>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</si>
  <si>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</si>
  <si>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</si>
  <si>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</si>
  <si>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</si>
  <si>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</si>
  <si>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</si>
  <si>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</si>
  <si>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</si>
  <si>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</si>
  <si>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</si>
  <si>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</si>
  <si>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</si>
  <si>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</si>
  <si>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</si>
  <si>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</si>
  <si>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</si>
  <si>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</si>
  <si>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</si>
  <si>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</si>
  <si>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</si>
  <si>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</si>
  <si>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</si>
  <si>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</si>
  <si>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</si>
  <si>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</si>
  <si>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</si>
  <si>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</si>
  <si>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</si>
  <si>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</si>
  <si>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</si>
  <si>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</si>
  <si>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</si>
  <si>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</si>
  <si>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</si>
  <si>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</si>
  <si>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</si>
  <si>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</si>
  <si>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</si>
  <si>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</si>
  <si>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</si>
  <si>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</si>
  <si>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</si>
  <si>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</si>
  <si>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</si>
  <si>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</si>
  <si>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</si>
  <si>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</si>
  <si>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</si>
  <si>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</si>
  <si>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</si>
  <si>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</si>
  <si>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</si>
  <si>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</si>
  <si>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</si>
  <si>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</si>
  <si>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</si>
  <si>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</si>
  <si>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</si>
  <si>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</si>
  <si>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</si>
  <si>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</si>
  <si>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</si>
  <si>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</si>
  <si>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</si>
  <si>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</si>
  <si>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</si>
  <si>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</si>
  <si>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</si>
  <si>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</si>
  <si>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</si>
  <si>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</si>
  <si>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</si>
  <si>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</si>
  <si>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</si>
  <si>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</si>
  <si>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</si>
  <si>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</si>
  <si>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</si>
  <si>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</si>
  <si>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</si>
  <si>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</si>
  <si>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</si>
  <si>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</si>
  <si>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</si>
  <si>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</si>
  <si>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</si>
  <si>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</si>
  <si>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</si>
  <si>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</si>
  <si>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</si>
  <si>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</si>
  <si>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</si>
  <si>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</si>
  <si>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</si>
  <si>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</si>
  <si>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</si>
  <si>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</si>
  <si>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</si>
  <si>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</si>
  <si>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</si>
  <si>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</si>
  <si>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</si>
  <si>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</si>
  <si>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</si>
  <si>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</si>
  <si>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</si>
  <si>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</si>
  <si>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</si>
  <si>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</si>
  <si>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</si>
  <si>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</si>
  <si>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</si>
  <si>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</si>
  <si>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</si>
  <si>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</si>
  <si>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</si>
  <si>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</si>
  <si>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</si>
  <si>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</si>
  <si>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</si>
  <si>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</si>
  <si>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</si>
  <si>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</si>
  <si>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</si>
  <si>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</si>
  <si>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</si>
  <si>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</si>
  <si>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</si>
  <si>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</si>
  <si>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</si>
  <si>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</si>
  <si>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</si>
  <si>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</si>
  <si>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</si>
  <si>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</si>
  <si>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</si>
  <si>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</si>
  <si>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</si>
  <si>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</si>
  <si>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</si>
  <si>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</si>
  <si>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</si>
  <si>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</si>
  <si>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</si>
  <si>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</si>
  <si>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</si>
  <si>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</si>
  <si>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</si>
  <si>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</si>
  <si>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</si>
  <si>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</si>
  <si>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</si>
  <si>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</si>
  <si>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</si>
  <si>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</si>
  <si>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</si>
  <si>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</si>
  <si>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</si>
  <si>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</si>
  <si>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</si>
  <si>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</si>
  <si>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</si>
  <si>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</si>
  <si>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</si>
  <si>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</si>
  <si>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</si>
  <si>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</si>
  <si>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</si>
  <si>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</si>
  <si>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</si>
  <si>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</si>
  <si>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</si>
  <si>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</si>
  <si>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</si>
  <si>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</si>
  <si>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</si>
  <si>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</si>
  <si>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</si>
  <si>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</si>
  <si>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</si>
  <si>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</si>
  <si>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</si>
  <si>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</si>
  <si>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</si>
  <si>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</si>
  <si>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</si>
  <si>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</si>
  <si>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</si>
  <si>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</si>
  <si>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</si>
  <si>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</si>
  <si>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</si>
  <si>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</si>
  <si>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</si>
  <si>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</si>
  <si>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</si>
  <si>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</si>
  <si>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</si>
  <si>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</si>
  <si>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</si>
  <si>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</si>
  <si>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</si>
  <si>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</si>
  <si>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</si>
  <si>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</si>
  <si>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</si>
  <si>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</si>
  <si>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</si>
  <si>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</si>
  <si>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</si>
  <si>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</si>
  <si>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</si>
  <si>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</si>
  <si>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</si>
  <si>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</si>
  <si>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</si>
  <si>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</si>
  <si>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</si>
  <si>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</si>
  <si>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</si>
  <si>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</si>
  <si>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</si>
  <si>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</si>
  <si>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</si>
  <si>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</si>
  <si>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</si>
  <si>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</si>
  <si>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</si>
  <si>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</si>
  <si>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</si>
  <si>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</si>
  <si>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</si>
  <si>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</si>
  <si>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</si>
  <si>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</si>
  <si>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</si>
  <si>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</si>
  <si>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</si>
  <si>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</si>
  <si>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</si>
  <si>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</si>
  <si>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</si>
  <si>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</si>
  <si>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</si>
  <si>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</si>
  <si>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</si>
  <si>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</si>
  <si>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</si>
  <si>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</si>
  <si>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</si>
  <si>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</si>
  <si>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</si>
  <si>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</si>
  <si>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</si>
  <si>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</si>
  <si>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</si>
  <si>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</si>
  <si>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</si>
  <si>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</si>
  <si>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</si>
  <si>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</si>
  <si>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</si>
  <si>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</si>
  <si>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</si>
  <si>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</si>
  <si>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</si>
  <si>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</si>
  <si>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</si>
  <si>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</si>
  <si>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</si>
  <si>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</si>
  <si>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</si>
  <si>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</si>
  <si>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</si>
  <si>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</si>
  <si>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</si>
  <si>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</si>
  <si>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</si>
  <si>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</si>
  <si>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</si>
  <si>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</si>
  <si>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</si>
  <si>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</si>
  <si>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</si>
  <si>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</si>
  <si>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</si>
  <si>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</si>
  <si>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</si>
  <si>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</si>
  <si>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</si>
  <si>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</si>
  <si>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</si>
  <si>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</si>
  <si>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</si>
  <si>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</si>
  <si>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</si>
  <si>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</si>
  <si>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</si>
  <si>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</si>
  <si>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</si>
  <si>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</si>
  <si>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</si>
  <si>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</si>
  <si>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</si>
  <si>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</si>
  <si>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</si>
  <si>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</si>
  <si>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</si>
  <si>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</si>
  <si>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</si>
  <si>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</si>
  <si>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</si>
  <si>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</si>
  <si>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</si>
  <si>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</si>
  <si>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</si>
  <si>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</si>
  <si>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</si>
  <si>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</si>
  <si>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</si>
  <si>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</si>
  <si>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</si>
  <si>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</si>
  <si>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</si>
  <si>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</si>
  <si>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</si>
  <si>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</si>
  <si>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</si>
  <si>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</si>
  <si>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</si>
  <si>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</si>
  <si>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</si>
  <si>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</si>
  <si>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</si>
  <si>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</si>
  <si>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</si>
  <si>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</si>
  <si>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</si>
  <si>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</si>
  <si>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</si>
  <si>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</si>
  <si>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</si>
  <si>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</si>
  <si>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</si>
  <si>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</si>
  <si>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</si>
  <si>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</si>
  <si>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</si>
  <si>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</si>
  <si>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</si>
  <si>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</si>
  <si>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</si>
  <si>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</si>
  <si>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</si>
  <si>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</si>
  <si>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</si>
  <si>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</si>
  <si>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</si>
  <si>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</si>
  <si>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</si>
  <si>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</si>
  <si>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</si>
  <si>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</si>
  <si>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</si>
  <si>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</si>
  <si>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</si>
  <si>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</si>
  <si>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</si>
  <si>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</si>
  <si>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</si>
  <si>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</si>
  <si>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</si>
  <si>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</si>
  <si>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</si>
  <si>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</si>
  <si>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</si>
  <si>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</si>
  <si>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</si>
  <si>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</si>
  <si>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</si>
  <si>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</si>
  <si>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</si>
  <si>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</si>
  <si>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</si>
  <si>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</si>
  <si>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</si>
  <si>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</si>
  <si>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</si>
  <si>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</si>
  <si>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</si>
  <si>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</si>
  <si>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</si>
  <si>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</si>
  <si>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</si>
  <si>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</si>
  <si>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</si>
  <si>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</si>
  <si>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</si>
  <si>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</si>
  <si>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</si>
  <si>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</si>
  <si>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</si>
  <si>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</si>
  <si>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</si>
  <si>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</si>
  <si>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</si>
  <si>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</si>
  <si>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</si>
  <si>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</si>
  <si>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</si>
  <si>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</si>
  <si>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</si>
  <si>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</si>
  <si>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</si>
  <si>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</si>
  <si>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</si>
  <si>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</si>
  <si>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</si>
  <si>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</si>
  <si>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</si>
  <si>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</si>
  <si>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</si>
  <si>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</si>
  <si>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</si>
  <si>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</si>
  <si>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</si>
  <si>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</si>
  <si>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</si>
  <si>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</si>
  <si>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</si>
  <si>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</si>
  <si>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</si>
  <si>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</si>
  <si>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</si>
  <si>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</si>
  <si>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</si>
  <si>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</si>
  <si>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</si>
  <si>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</si>
  <si>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</si>
  <si>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</si>
  <si>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</si>
  <si>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</si>
  <si>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</si>
  <si>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</si>
  <si>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</si>
  <si>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</si>
  <si>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</si>
  <si>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</si>
  <si>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</si>
  <si>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</si>
  <si>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</si>
  <si>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</si>
  <si>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</si>
  <si>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</si>
  <si>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</si>
  <si>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</si>
  <si>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</si>
  <si>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</si>
  <si>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</si>
  <si>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</si>
  <si>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</si>
  <si>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</si>
  <si>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</si>
  <si>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</si>
  <si>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</si>
  <si>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</si>
  <si>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</si>
  <si>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</si>
  <si>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</si>
  <si>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</si>
  <si>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</si>
  <si>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</si>
  <si>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</si>
  <si>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</si>
  <si>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</si>
  <si>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</si>
  <si>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</si>
  <si>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</si>
  <si>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</si>
  <si>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</si>
  <si>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</si>
  <si>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</si>
  <si>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</si>
  <si>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</si>
  <si>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</si>
  <si>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</si>
  <si>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</si>
  <si>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</si>
  <si>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</si>
  <si>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</si>
  <si>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</si>
  <si>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</si>
  <si>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</si>
  <si>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</si>
  <si>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</si>
  <si>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</si>
  <si>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</si>
  <si>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</si>
  <si>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</si>
  <si>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</si>
  <si>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</si>
  <si>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</si>
  <si>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</si>
  <si>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</si>
  <si>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</si>
  <si>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</si>
  <si>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</si>
  <si>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</si>
  <si>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</si>
  <si>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</si>
  <si>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</si>
  <si>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</si>
  <si>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</si>
  <si>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</si>
  <si>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</si>
  <si>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</si>
  <si>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</si>
  <si>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</si>
  <si>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</si>
  <si>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</si>
  <si>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</si>
  <si>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</si>
  <si>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</si>
  <si>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</si>
  <si>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</si>
  <si>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</si>
  <si>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</si>
  <si>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</si>
  <si>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</si>
  <si>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</si>
  <si>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</si>
  <si>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</si>
  <si>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</si>
  <si>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</si>
  <si>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</si>
  <si>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</si>
  <si>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</si>
  <si>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</si>
  <si>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</si>
  <si>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</si>
  <si>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</si>
  <si>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</si>
  <si>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</si>
  <si>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</si>
  <si>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</si>
  <si>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</si>
  <si>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</si>
  <si>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</si>
  <si>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</si>
  <si>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</si>
  <si>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</si>
  <si>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</si>
  <si>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</si>
  <si>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</si>
  <si>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</si>
  <si>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</si>
  <si>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</si>
  <si>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</si>
  <si>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</si>
  <si>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</si>
  <si>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</si>
  <si>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</si>
  <si>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</si>
  <si>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</si>
  <si>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</si>
  <si>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</si>
  <si>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</si>
  <si>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</si>
  <si>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</si>
  <si>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</si>
  <si>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</si>
  <si>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</si>
  <si>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</si>
  <si>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</si>
  <si>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</si>
  <si>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</si>
  <si>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</si>
  <si>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</si>
  <si>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</si>
  <si>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</si>
  <si>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</si>
  <si>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</si>
  <si>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</si>
  <si>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</si>
  <si>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</si>
  <si>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</si>
  <si>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</si>
  <si>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</si>
  <si>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</si>
  <si>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</si>
  <si>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</si>
  <si>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</si>
  <si>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</si>
  <si>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</si>
  <si>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</si>
  <si>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</si>
  <si>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</si>
  <si>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</si>
  <si>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</si>
  <si>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</si>
  <si>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</si>
  <si>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</si>
  <si>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</si>
  <si>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</si>
  <si>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</si>
  <si>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</si>
  <si>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</si>
  <si>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</si>
  <si>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</si>
  <si>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</si>
  <si>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</si>
  <si>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</si>
  <si>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</si>
  <si>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</si>
  <si>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</si>
  <si>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</si>
  <si>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</si>
  <si>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</si>
  <si>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</si>
  <si>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</si>
  <si>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</si>
  <si>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</si>
  <si>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</si>
  <si>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</si>
  <si>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</si>
  <si>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</si>
  <si>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</si>
  <si>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</si>
  <si>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</si>
  <si>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</si>
  <si>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</si>
  <si>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</si>
  <si>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</si>
  <si>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</si>
  <si>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</si>
  <si>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</si>
  <si>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</si>
  <si>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</si>
  <si>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</si>
  <si>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</si>
  <si>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</si>
  <si>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</si>
  <si>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</si>
  <si>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</si>
  <si>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</si>
  <si>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</si>
  <si>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</si>
  <si>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</si>
  <si>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</si>
  <si>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</si>
  <si>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</si>
  <si>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</si>
  <si>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</si>
  <si>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</si>
  <si>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</si>
  <si>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</si>
  <si>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</si>
  <si>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</si>
  <si>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</si>
  <si>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</si>
  <si>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</si>
  <si>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</si>
  <si>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</si>
  <si>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</si>
  <si>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</si>
  <si>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</si>
  <si>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</si>
  <si>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</si>
  <si>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</si>
  <si>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</si>
  <si>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</si>
  <si>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</si>
  <si>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</si>
  <si>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</si>
  <si>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</si>
  <si>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</si>
  <si>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</si>
  <si>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</si>
  <si>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</si>
  <si>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</si>
  <si>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</si>
  <si>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</si>
  <si>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</si>
  <si>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</si>
  <si>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</si>
  <si>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</si>
  <si>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</si>
  <si>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</si>
  <si>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</si>
  <si>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</si>
  <si>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</si>
  <si>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</si>
  <si>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</si>
  <si>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</si>
  <si>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</si>
  <si>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</si>
  <si>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</si>
  <si>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</si>
  <si>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</si>
  <si>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</si>
  <si>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</si>
  <si>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</si>
  <si>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</si>
  <si>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</si>
  <si>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</si>
  <si>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</si>
  <si>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</si>
  <si>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</si>
  <si>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</si>
  <si>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</si>
  <si>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</si>
  <si>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</si>
  <si>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</si>
  <si>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</si>
  <si>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</si>
  <si>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</si>
  <si>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</si>
  <si>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</si>
  <si>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</si>
  <si>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</si>
  <si>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</si>
  <si>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</si>
  <si>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</si>
  <si>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</si>
  <si>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</si>
  <si>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</si>
  <si>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</si>
  <si>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</si>
  <si>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</si>
  <si>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</si>
  <si>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</si>
  <si>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</si>
  <si>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</si>
  <si>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</si>
  <si>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</si>
  <si>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</si>
  <si>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</si>
  <si>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</si>
  <si>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</si>
  <si>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</si>
  <si>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</si>
  <si>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</si>
  <si>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</si>
  <si>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</si>
  <si>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</si>
  <si>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</si>
  <si>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</si>
  <si>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</si>
  <si>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</si>
  <si>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</si>
  <si>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</si>
  <si>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</si>
  <si>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</si>
  <si>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</si>
  <si>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</si>
  <si>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</si>
  <si>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</si>
  <si>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</si>
  <si>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</si>
  <si>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</si>
  <si>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</si>
  <si>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</si>
  <si>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</si>
  <si>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</si>
  <si>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</si>
  <si>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</si>
  <si>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</si>
  <si>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</si>
  <si>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</si>
  <si>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</si>
  <si>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</si>
  <si>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</si>
  <si>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</si>
  <si>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</si>
  <si>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</si>
  <si>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</si>
  <si>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</si>
  <si>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</si>
  <si>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</si>
  <si>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</si>
  <si>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</si>
  <si>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</si>
  <si>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</si>
  <si>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</si>
  <si>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</si>
  <si>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</si>
  <si>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</si>
  <si>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</si>
  <si>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</si>
  <si>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</si>
  <si>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</si>
  <si>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</si>
  <si>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</si>
  <si>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</si>
  <si>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</si>
  <si>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</si>
  <si>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</si>
  <si>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</si>
  <si>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</si>
  <si>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</si>
  <si>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</si>
  <si>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</si>
  <si>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</si>
  <si>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</si>
  <si>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</si>
  <si>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</si>
  <si>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</si>
  <si>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</si>
  <si>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</si>
  <si>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</si>
  <si>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</si>
  <si>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</si>
  <si>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</si>
  <si>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</si>
  <si>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</si>
  <si>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</si>
  <si>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</si>
  <si>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</si>
  <si>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</si>
  <si>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</si>
  <si>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</si>
  <si>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</si>
  <si>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</si>
  <si>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</si>
  <si>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</si>
  <si>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</si>
  <si>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</si>
  <si>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</si>
  <si>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</si>
  <si>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</si>
  <si>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</si>
  <si>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</si>
  <si>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</si>
  <si>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</si>
  <si>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</si>
  <si>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</si>
  <si>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</si>
  <si>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</si>
  <si>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</si>
  <si>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</si>
  <si>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</si>
  <si>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</si>
  <si>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</si>
  <si>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</si>
  <si>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</si>
  <si>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</si>
  <si>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</si>
  <si>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</si>
  <si>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</si>
  <si>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</si>
  <si>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</si>
  <si>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</si>
  <si>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</si>
  <si>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</si>
  <si>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</si>
  <si>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</si>
  <si>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</si>
  <si>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</si>
  <si>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</si>
  <si>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</si>
  <si>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</si>
  <si>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</si>
  <si>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</si>
  <si>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</si>
  <si>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</si>
  <si>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</si>
  <si>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</si>
  <si>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</si>
  <si>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</si>
  <si>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</si>
  <si>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</si>
  <si>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</si>
  <si>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</si>
  <si>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</si>
  <si>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</si>
  <si>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</si>
  <si>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</si>
  <si>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</si>
  <si>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</si>
  <si>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</si>
  <si>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</si>
  <si>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</si>
  <si>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</si>
  <si>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</si>
  <si>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</si>
  <si>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</si>
  <si>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</si>
  <si>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</si>
  <si>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</si>
  <si>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</si>
  <si>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</si>
  <si>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</si>
  <si>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</si>
  <si>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</si>
  <si>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</si>
  <si>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</si>
  <si>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</si>
  <si>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</si>
  <si>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</si>
  <si>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</si>
  <si>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</si>
  <si>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</si>
  <si>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</si>
  <si>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</si>
  <si>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</si>
  <si>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</si>
  <si>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</si>
  <si>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</si>
  <si>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</si>
  <si>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</si>
  <si>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</si>
  <si>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</si>
  <si>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</si>
  <si>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</si>
  <si>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</si>
  <si>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</si>
  <si>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</si>
  <si>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</si>
  <si>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</si>
  <si>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</si>
  <si>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</si>
  <si>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</si>
  <si>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</si>
  <si>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</si>
  <si>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</si>
  <si>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</si>
  <si>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</si>
  <si>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</si>
  <si>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</si>
  <si>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</si>
  <si>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</si>
  <si>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</si>
  <si>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</si>
  <si>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</si>
  <si>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</si>
  <si>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</si>
  <si>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</si>
  <si>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</si>
  <si>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</si>
  <si>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</si>
  <si>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</si>
  <si>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</si>
  <si>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</si>
  <si>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</si>
  <si>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</si>
  <si>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</si>
  <si>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</si>
  <si>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</si>
  <si>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</si>
  <si>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</si>
  <si>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</si>
  <si>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</si>
  <si>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</si>
  <si>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</si>
  <si>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</si>
  <si>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</si>
  <si>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</si>
  <si>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</si>
  <si>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</si>
  <si>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</si>
  <si>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</si>
  <si>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</si>
  <si>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</si>
  <si>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</si>
  <si>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</si>
  <si>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</si>
  <si>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</si>
  <si>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</si>
  <si>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</si>
  <si>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</si>
  <si>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</si>
  <si>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</si>
  <si>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</si>
  <si>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</si>
  <si>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</si>
  <si>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</si>
  <si>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</si>
  <si>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</si>
  <si>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</si>
  <si>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</si>
  <si>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</si>
  <si>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</si>
  <si>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</si>
  <si>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</si>
  <si>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</si>
  <si>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</si>
  <si>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</si>
  <si>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</si>
  <si>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</si>
  <si>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</si>
  <si>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</si>
  <si>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</si>
  <si>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</si>
  <si>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</si>
  <si>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</si>
  <si>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</si>
  <si>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</si>
  <si>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</si>
  <si>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</si>
  <si>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</si>
  <si>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</si>
  <si>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</si>
  <si>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</si>
  <si>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</si>
  <si>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</si>
  <si>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</si>
  <si>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</si>
  <si>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</si>
  <si>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</si>
  <si>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</si>
  <si>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</si>
  <si>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</si>
  <si>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</si>
  <si>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</si>
  <si>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</si>
  <si>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</si>
  <si>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</si>
  <si>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</si>
  <si>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</si>
  <si>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</si>
  <si>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</si>
  <si>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</si>
  <si>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</si>
  <si>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</si>
  <si>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</si>
  <si>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</si>
  <si>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</si>
  <si>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</si>
  <si>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</si>
  <si>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</si>
  <si>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</si>
  <si>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</si>
  <si>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</si>
  <si>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</si>
  <si>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</si>
  <si>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</si>
  <si>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</si>
  <si>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</si>
  <si>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</si>
  <si>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</si>
  <si>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</si>
  <si>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</si>
  <si>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</si>
  <si>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</si>
  <si>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</si>
  <si>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</si>
  <si>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</si>
  <si>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</si>
  <si>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</si>
  <si>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</si>
  <si>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</si>
  <si>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</si>
  <si>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</si>
  <si>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</si>
  <si>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</si>
  <si>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</si>
  <si>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</si>
  <si>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</si>
  <si>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</si>
  <si>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</si>
  <si>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</si>
  <si>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</si>
  <si>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</si>
  <si>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</si>
  <si>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</si>
  <si>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</si>
  <si>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</si>
  <si>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</si>
  <si>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</si>
  <si>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</si>
  <si>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</si>
  <si>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</si>
  <si>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</si>
  <si>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</si>
  <si>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</si>
  <si>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</si>
  <si>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</si>
  <si>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</si>
  <si>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</si>
  <si>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</si>
  <si>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</si>
  <si>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</si>
  <si>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</si>
  <si>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</si>
  <si>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</si>
  <si>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</si>
  <si>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</si>
  <si>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</si>
  <si>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</si>
  <si>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</si>
  <si>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</si>
  <si>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</si>
  <si>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</si>
  <si>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</si>
  <si>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</si>
  <si>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</si>
  <si>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</si>
  <si>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</si>
  <si>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</si>
  <si>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</si>
  <si>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</si>
  <si>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</si>
  <si>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</si>
  <si>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</si>
  <si>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</si>
  <si>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</si>
  <si>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</si>
  <si>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</si>
  <si>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</si>
  <si>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</si>
  <si>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</si>
  <si>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</si>
  <si>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</si>
  <si>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</si>
  <si>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</si>
  <si>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</si>
  <si>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</si>
  <si>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</si>
  <si>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</si>
  <si>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</si>
  <si>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</si>
  <si>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</si>
  <si>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</si>
  <si>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</si>
  <si>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</si>
  <si>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</si>
  <si>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</si>
  <si>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</si>
  <si>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</si>
  <si>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</si>
  <si>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</si>
  <si>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</si>
  <si>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</si>
  <si>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</si>
  <si>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</si>
  <si>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</si>
  <si>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</si>
  <si>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</si>
  <si>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</si>
  <si>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</si>
  <si>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</si>
  <si>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</si>
  <si>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</si>
  <si>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</si>
  <si>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</si>
  <si>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</si>
  <si>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</si>
  <si>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</si>
  <si>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</si>
  <si>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</si>
  <si>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</si>
  <si>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</si>
  <si>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</si>
  <si>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</si>
  <si>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</si>
  <si>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</si>
  <si>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</si>
  <si>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</si>
  <si>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</si>
  <si>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</si>
  <si>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</si>
  <si>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</si>
  <si>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</si>
  <si>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</si>
  <si>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</si>
  <si>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</si>
  <si>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</si>
  <si>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</si>
  <si>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</si>
  <si>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</si>
  <si>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</si>
  <si>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</si>
  <si>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</si>
  <si>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</si>
  <si>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</si>
  <si>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</si>
  <si>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</si>
  <si>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</si>
  <si>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</si>
  <si>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</si>
  <si>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</si>
  <si>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</si>
  <si>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</si>
  <si>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</si>
  <si>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</si>
  <si>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</si>
  <si>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</si>
  <si>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</si>
  <si>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</si>
  <si>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</si>
  <si>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</si>
  <si>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</si>
  <si>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</si>
  <si>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</si>
  <si>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</si>
  <si>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</si>
  <si>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</si>
  <si>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</si>
  <si>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</si>
  <si>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</si>
  <si>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</si>
  <si>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</si>
  <si>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</si>
  <si>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</si>
  <si>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</si>
  <si>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</si>
  <si>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</si>
  <si>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</si>
  <si>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</si>
  <si>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</si>
  <si>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</si>
  <si>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</si>
  <si>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</si>
  <si>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</si>
  <si>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</si>
  <si>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</si>
  <si>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</si>
  <si>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</si>
  <si>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</si>
  <si>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</si>
  <si>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</si>
  <si>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</si>
  <si>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</si>
  <si>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</si>
  <si>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</si>
  <si>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</si>
  <si>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</si>
  <si>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</si>
  <si>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</si>
  <si>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</si>
  <si>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</si>
  <si>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</si>
  <si>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</si>
  <si>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</si>
  <si>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</si>
  <si>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</si>
  <si>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</si>
  <si>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</si>
  <si>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</si>
  <si>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</si>
  <si>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</si>
  <si>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</si>
  <si>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</si>
  <si>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</si>
  <si>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</si>
  <si>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</si>
  <si>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</si>
  <si>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</si>
  <si>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</si>
  <si>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</si>
  <si>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</si>
  <si>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</si>
  <si>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</si>
  <si>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</si>
  <si>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</si>
  <si>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</si>
  <si>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</si>
  <si>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</si>
  <si>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</si>
  <si>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</si>
  <si>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</si>
  <si>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</si>
  <si>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</si>
  <si>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</si>
  <si>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</si>
  <si>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</si>
  <si>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</si>
  <si>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</si>
  <si>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</si>
  <si>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</si>
  <si>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</si>
  <si>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</si>
  <si>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</si>
  <si>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</si>
  <si>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</si>
  <si>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</si>
  <si>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</si>
  <si>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</si>
  <si>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</si>
  <si>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</si>
  <si>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</si>
  <si>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</si>
  <si>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</si>
  <si>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</si>
  <si>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</si>
  <si>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</si>
  <si>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</si>
  <si>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</si>
  <si>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</si>
  <si>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</si>
  <si>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</si>
  <si>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</si>
  <si>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</si>
  <si>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</si>
  <si>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</si>
  <si>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</si>
  <si>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</si>
  <si>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</si>
  <si>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</si>
  <si>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</si>
  <si>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</si>
  <si>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</si>
  <si>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</si>
  <si>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</si>
  <si>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</si>
  <si>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</si>
  <si>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</si>
  <si>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</si>
  <si>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</si>
  <si>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</si>
  <si>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</si>
  <si>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</si>
  <si>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</si>
  <si>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</si>
  <si>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</si>
  <si>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</si>
  <si>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</si>
  <si>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</si>
  <si>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</si>
  <si>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</si>
  <si>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</si>
  <si>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</si>
  <si>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</si>
  <si>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</si>
  <si>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</si>
  <si>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</si>
  <si>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</si>
  <si>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</si>
  <si>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</si>
  <si>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</si>
  <si>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</si>
  <si>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</si>
  <si>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</si>
  <si>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</si>
  <si>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</si>
  <si>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</si>
  <si>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</si>
  <si>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</si>
  <si>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</si>
  <si>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</si>
  <si>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</si>
  <si>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</si>
  <si>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</si>
  <si>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</si>
  <si>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</si>
  <si>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</si>
  <si>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</si>
  <si>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</si>
  <si>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</si>
  <si>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</si>
  <si>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</si>
  <si>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</si>
  <si>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</si>
  <si>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</si>
  <si>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</si>
  <si>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</si>
  <si>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</si>
  <si>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</si>
  <si>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</si>
  <si>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</si>
  <si>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</si>
  <si>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</si>
  <si>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</si>
  <si>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</si>
  <si>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</si>
  <si>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</si>
  <si>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</si>
  <si>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</si>
  <si>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</si>
  <si>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</si>
  <si>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</si>
  <si>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</si>
  <si>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</si>
  <si>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</si>
  <si>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</si>
  <si>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</si>
  <si>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</si>
  <si>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</si>
  <si>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</si>
  <si>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</si>
  <si>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</si>
  <si>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</si>
  <si>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</si>
  <si>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</si>
  <si>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</si>
  <si>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</si>
  <si>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</si>
  <si>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</si>
  <si>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</si>
  <si>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</si>
  <si>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</si>
  <si>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</si>
  <si>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</si>
  <si>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</si>
  <si>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</si>
  <si>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</si>
  <si>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</si>
  <si>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</si>
  <si>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</si>
  <si>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</si>
  <si>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</si>
  <si>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</si>
  <si>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</si>
  <si>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</si>
  <si>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</si>
  <si>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</si>
  <si>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</si>
  <si>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</si>
  <si>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</si>
  <si>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</si>
  <si>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</si>
  <si>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</si>
  <si>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</si>
  <si>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</si>
  <si>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</si>
  <si>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</si>
  <si>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</si>
  <si>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</si>
  <si>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</si>
  <si>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</si>
  <si>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</si>
  <si>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</si>
  <si>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</si>
  <si>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</si>
  <si>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</si>
  <si>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</si>
  <si>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</si>
  <si>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</si>
  <si>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</si>
  <si>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</si>
  <si>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</si>
  <si>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</si>
  <si>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</si>
  <si>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</si>
  <si>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</si>
  <si>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</si>
  <si>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</si>
  <si>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</si>
  <si>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</si>
  <si>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</si>
  <si>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</si>
  <si>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</si>
  <si>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</si>
  <si>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</si>
  <si>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</si>
  <si>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</si>
  <si>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</si>
  <si>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</si>
  <si>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</si>
  <si>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</si>
  <si>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</si>
  <si>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</si>
  <si>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</si>
  <si>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</si>
  <si>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</si>
  <si>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</si>
  <si>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</si>
  <si>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</si>
  <si>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</si>
  <si>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</si>
  <si>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</si>
  <si>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</si>
  <si>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</si>
  <si>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</si>
  <si>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</si>
  <si>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</si>
  <si>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</si>
  <si>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</si>
  <si>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</si>
  <si>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</si>
  <si>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</si>
  <si>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</si>
  <si>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</si>
  <si>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</si>
  <si>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</si>
  <si>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</si>
  <si>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</si>
  <si>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</si>
  <si>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</si>
  <si>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</si>
  <si>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</si>
  <si>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</si>
  <si>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</si>
  <si>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</si>
  <si>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</si>
  <si>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</si>
  <si>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</si>
  <si>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</si>
  <si>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</si>
  <si>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</si>
  <si>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</si>
  <si>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</si>
  <si>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</si>
  <si>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</si>
  <si>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</si>
  <si>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</si>
  <si>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</si>
  <si>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</si>
  <si>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</si>
  <si>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</si>
  <si>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</si>
  <si>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</si>
  <si>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</si>
  <si>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</si>
  <si>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</si>
  <si>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</si>
  <si>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</si>
  <si>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</si>
  <si>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</si>
  <si>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</si>
  <si>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</si>
  <si>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</si>
  <si>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</si>
  <si>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</si>
  <si>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</si>
  <si>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</si>
  <si>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</si>
  <si>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</si>
  <si>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</si>
  <si>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</si>
  <si>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</si>
  <si>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</si>
  <si>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</si>
  <si>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</si>
  <si>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</si>
  <si>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</si>
  <si>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</si>
  <si>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</si>
  <si>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</si>
  <si>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</si>
  <si>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</si>
  <si>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</si>
  <si>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</si>
  <si>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</si>
  <si>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</si>
  <si>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</si>
  <si>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</si>
  <si>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</si>
  <si>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</si>
  <si>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</si>
  <si>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</si>
  <si>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</si>
  <si>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</si>
  <si>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</si>
  <si>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</si>
  <si>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</si>
  <si>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</si>
  <si>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</si>
  <si>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</si>
  <si>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</si>
  <si>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</si>
  <si>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</si>
  <si>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</si>
  <si>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</si>
  <si>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</si>
  <si>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</si>
  <si>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</si>
  <si>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</si>
  <si>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</si>
  <si>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</si>
  <si>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</si>
  <si>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</si>
  <si>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</si>
  <si>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</si>
  <si>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</si>
  <si>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</si>
  <si>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</si>
  <si>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</si>
  <si>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</si>
  <si>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</si>
  <si>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</si>
  <si>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</si>
  <si>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</si>
  <si>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</si>
  <si>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</si>
  <si>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</si>
  <si>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</si>
  <si>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</si>
  <si>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</si>
  <si>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</si>
  <si>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</si>
  <si>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</si>
  <si>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</si>
  <si>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</si>
  <si>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</si>
  <si>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</si>
  <si>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</si>
  <si>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</si>
  <si>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</si>
  <si>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</si>
  <si>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</si>
  <si>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</si>
  <si>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</si>
  <si>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</si>
  <si>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</si>
  <si>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</si>
  <si>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</si>
  <si>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</si>
  <si>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</si>
  <si>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</si>
  <si>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</si>
  <si>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</si>
  <si>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</si>
  <si>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</si>
  <si>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</si>
  <si>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</si>
  <si>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</si>
  <si>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</si>
  <si>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</si>
  <si>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</si>
  <si>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</si>
  <si>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</si>
  <si>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</si>
  <si>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</si>
  <si>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</si>
  <si>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</si>
  <si>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</si>
  <si>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</si>
  <si>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</si>
  <si>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</si>
  <si>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</si>
  <si>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</si>
  <si>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</si>
  <si>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</si>
  <si>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</si>
  <si>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</si>
  <si>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</si>
  <si>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</si>
  <si>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</si>
  <si>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</si>
  <si>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</si>
  <si>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</si>
  <si>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</si>
  <si>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</si>
  <si>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</si>
  <si>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</si>
  <si>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</si>
  <si>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</si>
  <si>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</si>
  <si>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</si>
  <si>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</si>
  <si>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</si>
  <si>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</si>
  <si>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</si>
  <si>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</si>
  <si>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</si>
  <si>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</si>
  <si>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</si>
  <si>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</si>
  <si>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</si>
  <si>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</si>
  <si>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</si>
  <si>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</si>
  <si>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</si>
  <si>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</si>
  <si>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</si>
  <si>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</si>
  <si>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</si>
  <si>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</si>
  <si>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</si>
  <si>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</si>
  <si>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</si>
  <si>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</si>
  <si>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</si>
  <si>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</si>
  <si>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</si>
  <si>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</si>
  <si>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</si>
  <si>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</si>
  <si>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</si>
  <si>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</si>
  <si>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</si>
  <si>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</si>
  <si>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</si>
  <si>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</si>
  <si>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</si>
  <si>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</si>
  <si>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</si>
  <si>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</si>
  <si>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</si>
  <si>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</si>
  <si>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</si>
  <si>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</si>
  <si>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</si>
  <si>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</si>
  <si>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</si>
  <si>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</si>
  <si>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</si>
  <si>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</si>
  <si>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</si>
  <si>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</si>
  <si>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</si>
  <si>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</si>
  <si>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</si>
  <si>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</si>
  <si>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</si>
  <si>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</si>
  <si>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</si>
  <si>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</si>
  <si>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</si>
  <si>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</si>
  <si>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</si>
  <si>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</si>
  <si>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</si>
  <si>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</si>
  <si>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</si>
  <si>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</si>
  <si>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</si>
  <si>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</si>
  <si>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</si>
  <si>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</si>
  <si>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</si>
  <si>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</si>
  <si>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</si>
  <si>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</si>
  <si>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</si>
  <si>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</si>
  <si>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</si>
  <si>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</si>
  <si>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</si>
  <si>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</si>
  <si>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</si>
  <si>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</si>
  <si>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</si>
  <si>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</si>
  <si>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</si>
  <si>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</si>
  <si>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</si>
  <si>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</si>
  <si>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</si>
  <si>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</si>
  <si>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</si>
  <si>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</si>
  <si>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</si>
  <si>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</si>
  <si>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</si>
  <si>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</si>
  <si>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</si>
  <si>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</si>
  <si>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</si>
  <si>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</si>
  <si>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</si>
  <si>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</si>
  <si>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</si>
  <si>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</si>
  <si>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</si>
  <si>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</si>
  <si>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</si>
  <si>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</si>
  <si>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</si>
  <si>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</si>
  <si>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</si>
  <si>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</si>
  <si>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</si>
  <si>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</si>
  <si>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</si>
  <si>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</si>
  <si>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</si>
  <si>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</si>
  <si>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</si>
  <si>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</si>
  <si>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</si>
  <si>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</si>
  <si>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</si>
  <si>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</si>
  <si>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</si>
  <si>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</si>
  <si>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</si>
  <si>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</si>
  <si>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</si>
  <si>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</si>
  <si>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</si>
  <si>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</si>
  <si>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</si>
  <si>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</si>
  <si>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</si>
  <si>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</si>
  <si>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</si>
  <si>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</si>
  <si>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</si>
  <si>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</si>
  <si>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</si>
  <si>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</si>
  <si>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</si>
  <si>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</si>
  <si>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</si>
  <si>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</si>
  <si>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</si>
  <si>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</si>
  <si>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</si>
  <si>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</si>
  <si>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</si>
  <si>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</si>
  <si>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</si>
  <si>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</si>
  <si>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</si>
  <si>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</si>
  <si>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</si>
  <si>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</si>
  <si>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</si>
  <si>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</si>
  <si>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</si>
  <si>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</si>
  <si>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</si>
  <si>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</si>
  <si>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</si>
  <si>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</si>
  <si>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</si>
  <si>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</si>
  <si>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</si>
  <si>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</si>
  <si>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</si>
  <si>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</si>
  <si>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</si>
  <si>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</si>
  <si>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</si>
  <si>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</si>
  <si>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</si>
  <si>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</si>
  <si>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</si>
  <si>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</si>
  <si>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</si>
  <si>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</si>
  <si>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</si>
  <si>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</si>
  <si>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</si>
  <si>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</si>
  <si>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</si>
  <si>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</si>
  <si>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</si>
  <si>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</si>
  <si>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</si>
  <si>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</si>
  <si>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</si>
  <si>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</si>
  <si>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</si>
  <si>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</si>
  <si>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</si>
  <si>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</si>
  <si>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</si>
  <si>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</si>
  <si>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</si>
  <si>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</si>
  <si>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</si>
  <si>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</si>
  <si>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</si>
  <si>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</si>
  <si>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</si>
  <si>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</si>
  <si>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</si>
  <si>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</si>
  <si>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</si>
  <si>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</si>
  <si>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</si>
  <si>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</si>
  <si>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</si>
  <si>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</si>
  <si>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</si>
  <si>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</si>
  <si>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</si>
  <si>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</si>
  <si>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</si>
  <si>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</si>
  <si>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</si>
  <si>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</si>
  <si>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</si>
  <si>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</si>
  <si>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</si>
  <si>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</si>
  <si>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</si>
  <si>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</si>
  <si>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</si>
  <si>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</si>
  <si>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</si>
  <si>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</si>
  <si>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</si>
  <si>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</si>
  <si>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</si>
  <si>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</si>
  <si>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</si>
  <si>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</si>
  <si>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</si>
  <si>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</si>
  <si>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</si>
  <si>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</si>
  <si>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</si>
  <si>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</si>
  <si>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</si>
  <si>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</si>
  <si>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</si>
  <si>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</si>
  <si>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</si>
  <si>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</si>
  <si>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</si>
  <si>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</si>
  <si>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</si>
  <si>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</si>
  <si>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</si>
  <si>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</si>
  <si>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</si>
  <si>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</si>
  <si>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</si>
  <si>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</si>
  <si>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</si>
  <si>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</si>
  <si>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</si>
  <si>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</si>
  <si>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</si>
  <si>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</si>
  <si>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</si>
  <si>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</si>
  <si>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</si>
  <si>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</si>
  <si>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</si>
  <si>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</si>
  <si>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</si>
  <si>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</si>
  <si>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</si>
  <si>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</si>
  <si>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</si>
  <si>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</si>
  <si>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</si>
  <si>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</si>
  <si>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</si>
  <si>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</si>
  <si>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</si>
  <si>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</si>
  <si>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</si>
  <si>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</si>
  <si>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</si>
  <si>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</si>
  <si>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</si>
  <si>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</si>
  <si>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</si>
  <si>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</si>
  <si>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</si>
  <si>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</si>
  <si>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</si>
  <si>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</si>
  <si>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</si>
  <si>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</si>
  <si>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</si>
  <si>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</si>
  <si>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</si>
  <si>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</si>
  <si>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</si>
  <si>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</si>
  <si>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</si>
  <si>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</si>
  <si>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</si>
  <si>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</si>
  <si>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</si>
  <si>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</si>
  <si>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</si>
  <si>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</si>
  <si>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</si>
  <si>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</si>
  <si>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</si>
  <si>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</si>
  <si>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</si>
  <si>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</si>
  <si>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</si>
  <si>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</si>
  <si>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</si>
  <si>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</si>
  <si>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</si>
  <si>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</si>
  <si>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</si>
  <si>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</si>
  <si>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</si>
  <si>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</si>
  <si>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</si>
  <si>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</si>
  <si>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</si>
  <si>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</si>
  <si>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</si>
  <si>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</si>
  <si>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</si>
  <si>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</si>
  <si>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</si>
  <si>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</si>
  <si>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</si>
  <si>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</si>
  <si>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</si>
  <si>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</si>
  <si>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</si>
  <si>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</si>
  <si>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</si>
  <si>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</si>
  <si>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</si>
  <si>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</si>
  <si>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</si>
  <si>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</si>
  <si>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</si>
  <si>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</si>
  <si>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</si>
  <si>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</si>
  <si>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</si>
  <si>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</si>
  <si>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</si>
  <si>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</si>
  <si>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</si>
  <si>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</si>
  <si>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</si>
  <si>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</si>
  <si>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</si>
  <si>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</si>
  <si>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</si>
  <si>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</si>
  <si>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</si>
  <si>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</si>
  <si>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</si>
  <si>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</si>
  <si>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</si>
  <si>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</si>
  <si>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</si>
  <si>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</si>
  <si>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</si>
  <si>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</si>
  <si>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</si>
  <si>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</si>
  <si>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</si>
  <si>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</si>
  <si>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</si>
  <si>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</si>
  <si>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</si>
  <si>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</si>
  <si>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</si>
  <si>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</si>
  <si>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</si>
  <si>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</si>
  <si>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</si>
  <si>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</si>
  <si>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</si>
  <si>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</si>
  <si>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</si>
  <si>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</si>
  <si>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</si>
  <si>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</si>
  <si>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</si>
  <si>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</si>
  <si>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</si>
  <si>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</si>
  <si>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</si>
  <si>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</si>
  <si>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</si>
  <si>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</si>
  <si>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</si>
  <si>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</si>
  <si>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</si>
  <si>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</si>
  <si>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</si>
  <si>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</si>
  <si>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</si>
  <si>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</si>
  <si>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</si>
  <si>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</si>
  <si>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</si>
  <si>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</si>
  <si>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</si>
  <si>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</si>
  <si>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</si>
  <si>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</si>
  <si>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</si>
  <si>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</si>
  <si>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</si>
  <si>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</si>
  <si>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</si>
  <si>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</si>
  <si>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</si>
  <si>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</si>
  <si>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</si>
  <si>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</si>
  <si>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</si>
  <si>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</si>
  <si>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</si>
  <si>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</si>
  <si>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</si>
  <si>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</si>
  <si>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</si>
  <si>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</si>
  <si>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</si>
  <si>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</si>
  <si>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</si>
  <si>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</si>
  <si>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</si>
  <si>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</si>
  <si>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</si>
  <si>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</si>
  <si>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</si>
  <si>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</si>
  <si>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</si>
  <si>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</si>
  <si>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</si>
  <si>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</si>
  <si>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</si>
  <si>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</si>
  <si>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</si>
  <si>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</si>
  <si>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</si>
  <si>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</si>
  <si>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</si>
  <si>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</si>
  <si>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</si>
  <si>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</si>
  <si>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</si>
  <si>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</si>
  <si>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</si>
  <si>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</si>
  <si>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</si>
  <si>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</si>
  <si>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</si>
  <si>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</si>
  <si>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</si>
  <si>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</si>
  <si>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</si>
  <si>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</si>
  <si>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</si>
  <si>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</si>
  <si>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</si>
  <si>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</si>
  <si>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</si>
  <si>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</si>
  <si>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</si>
  <si>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</si>
  <si>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</si>
  <si>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</si>
  <si>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</si>
  <si>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</si>
  <si>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</si>
  <si>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</si>
  <si>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</si>
  <si>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</si>
  <si>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</si>
  <si>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</si>
  <si>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</si>
  <si>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</si>
  <si>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</si>
  <si>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</si>
  <si>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</si>
  <si>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</si>
  <si>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</si>
  <si>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</si>
  <si>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</si>
  <si>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</si>
  <si>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</si>
  <si>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</si>
  <si>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</si>
  <si>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</si>
  <si>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</si>
  <si>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</si>
  <si>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</si>
  <si>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</si>
  <si>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</si>
  <si>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</si>
  <si>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</si>
  <si>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</si>
  <si>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</si>
  <si>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</si>
  <si>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</si>
  <si>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</si>
  <si>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</si>
  <si>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</si>
  <si>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</si>
  <si>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</si>
  <si>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</si>
  <si>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</si>
  <si>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</si>
  <si>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</si>
  <si>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</si>
  <si>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</si>
  <si>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</si>
  <si>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</si>
  <si>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</si>
  <si>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</si>
  <si>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</si>
  <si>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</si>
  <si>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</si>
  <si>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</si>
  <si>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</si>
  <si>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</si>
  <si>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</si>
  <si>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</si>
  <si>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</si>
  <si>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</si>
  <si>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</si>
  <si>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</si>
  <si>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</si>
  <si>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</si>
  <si>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</si>
  <si>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</si>
  <si>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</si>
  <si>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</si>
  <si>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</si>
  <si>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</si>
  <si>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</si>
  <si>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</si>
  <si>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</si>
  <si>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</si>
  <si>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</si>
  <si>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</si>
  <si>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</si>
  <si>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</si>
  <si>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</si>
  <si>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</si>
  <si>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</si>
  <si>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</si>
  <si>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</si>
  <si>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</si>
  <si>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</si>
  <si>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</si>
  <si>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</si>
  <si>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</si>
  <si>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</si>
  <si>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</si>
  <si>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</si>
  <si>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</si>
  <si>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</si>
  <si>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</si>
  <si>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</si>
  <si>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</si>
  <si>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</si>
  <si>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</si>
  <si>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</si>
  <si>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</si>
  <si>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</si>
  <si>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</si>
  <si>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</si>
  <si>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</si>
  <si>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</si>
  <si>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</si>
  <si>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</si>
  <si>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</si>
  <si>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</si>
  <si>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</si>
  <si>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</si>
  <si>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</si>
  <si>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</si>
  <si>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</si>
  <si>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</si>
  <si>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</si>
  <si>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</si>
  <si>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</si>
  <si>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</si>
  <si>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</si>
  <si>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</si>
  <si>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</si>
  <si>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</si>
  <si>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</si>
  <si>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</si>
  <si>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</si>
  <si>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</si>
  <si>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</si>
  <si>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</si>
  <si>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</si>
  <si>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</si>
  <si>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</si>
  <si>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</si>
  <si>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</si>
  <si>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</si>
  <si>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</si>
  <si>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</si>
  <si>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</si>
  <si>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</si>
  <si>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</si>
  <si>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</si>
  <si>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</si>
  <si>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</si>
  <si>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</si>
  <si>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</si>
  <si>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</si>
  <si>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</si>
  <si>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</si>
  <si>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</si>
  <si>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</si>
  <si>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</si>
  <si>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</si>
  <si>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</si>
  <si>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</si>
  <si>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</si>
  <si>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</si>
  <si>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</si>
  <si>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</si>
  <si>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</si>
  <si>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</si>
  <si>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</si>
  <si>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</si>
  <si>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</si>
  <si>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</si>
  <si>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</si>
  <si>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</si>
  <si>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</si>
  <si>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</si>
  <si>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</si>
  <si>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</si>
  <si>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</si>
  <si>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</si>
  <si>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</si>
  <si>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</si>
  <si>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</si>
  <si>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</si>
  <si>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</si>
  <si>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</si>
  <si>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</si>
  <si>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</si>
  <si>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</si>
  <si>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</si>
  <si>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</si>
  <si>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</si>
  <si>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</si>
  <si>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</si>
  <si>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</si>
  <si>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</si>
  <si>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</si>
  <si>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</si>
  <si>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</si>
  <si>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</si>
  <si>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</si>
  <si>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</si>
  <si>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</si>
  <si>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</si>
  <si>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</si>
  <si>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</si>
  <si>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</si>
  <si>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</si>
  <si>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</si>
  <si>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</si>
  <si>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</si>
  <si>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</si>
  <si>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</si>
  <si>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</si>
  <si>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</si>
  <si>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</si>
  <si>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</si>
  <si>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</si>
  <si>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</si>
  <si>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</si>
  <si>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</si>
  <si>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</si>
  <si>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</si>
  <si>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</si>
  <si>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</si>
  <si>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</si>
  <si>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</si>
  <si>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</si>
  <si>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</si>
  <si>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</si>
  <si>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</si>
  <si>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</si>
  <si>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</si>
  <si>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</si>
  <si>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</si>
  <si>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</si>
  <si>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</si>
  <si>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</si>
  <si>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</si>
  <si>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</si>
  <si>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</si>
  <si>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</si>
  <si>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</si>
  <si>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</si>
  <si>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</si>
  <si>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</si>
  <si>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</si>
  <si>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</si>
  <si>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</si>
  <si>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</si>
  <si>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</si>
  <si>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</si>
  <si>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</si>
  <si>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</si>
  <si>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</si>
  <si>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</si>
  <si>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</si>
  <si>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</si>
  <si>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</si>
  <si>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</si>
  <si>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</si>
  <si>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</si>
  <si>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</si>
  <si>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</si>
  <si>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</si>
  <si>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</si>
  <si>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</si>
  <si>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</si>
  <si>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</si>
  <si>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</si>
  <si>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</si>
  <si>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</si>
  <si>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</si>
  <si>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</si>
  <si>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</si>
  <si>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</si>
  <si>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</si>
  <si>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</si>
  <si>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</si>
  <si>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</si>
  <si>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</si>
  <si>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</si>
  <si>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</si>
  <si>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</si>
  <si>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</si>
  <si>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</si>
  <si>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</si>
  <si>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</si>
  <si>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</si>
  <si>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</si>
  <si>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</si>
  <si>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</si>
  <si>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</si>
  <si>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</si>
  <si>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</si>
  <si>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</si>
  <si>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</si>
  <si>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</si>
  <si>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</si>
  <si>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</si>
  <si>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</si>
  <si>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</si>
  <si>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</si>
  <si>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</si>
  <si>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</si>
  <si>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</si>
  <si>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</si>
  <si>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</si>
  <si>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</si>
  <si>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</si>
  <si>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</si>
  <si>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</si>
  <si>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</si>
  <si>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</si>
  <si>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</si>
  <si>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</si>
  <si>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</si>
  <si>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</si>
  <si>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</si>
  <si>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</si>
  <si>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</si>
  <si>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</si>
  <si>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</si>
  <si>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</si>
  <si>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</si>
  <si>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</si>
  <si>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</si>
  <si>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</si>
  <si>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</si>
  <si>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</si>
  <si>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</si>
  <si>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</si>
  <si>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</si>
  <si>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</si>
  <si>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</si>
  <si>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</si>
  <si>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</si>
  <si>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</si>
  <si>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</si>
  <si>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</si>
  <si>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</si>
  <si>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</si>
  <si>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</si>
  <si>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</si>
  <si>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</si>
  <si>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</si>
  <si>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</si>
  <si>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</si>
  <si>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</si>
  <si>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</si>
  <si>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</si>
  <si>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</si>
  <si>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</si>
  <si>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</si>
  <si>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</si>
  <si>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</si>
  <si>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</si>
  <si>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</si>
  <si>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</si>
  <si>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</si>
  <si>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</si>
  <si>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</si>
  <si>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</si>
  <si>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</si>
  <si>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</si>
  <si>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</si>
  <si>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</si>
  <si>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</si>
  <si>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</si>
  <si>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</si>
  <si>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</si>
  <si>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</si>
  <si>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</si>
  <si>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</si>
  <si>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</si>
  <si>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</si>
  <si>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</si>
  <si>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</si>
  <si>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</si>
  <si>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</si>
  <si>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</si>
  <si>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</si>
  <si>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</si>
  <si>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</si>
  <si>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</si>
  <si>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</si>
  <si>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</si>
  <si>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</si>
  <si>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</si>
  <si>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</si>
  <si>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</si>
  <si>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</si>
  <si>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</si>
  <si>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</si>
  <si>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</si>
  <si>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</si>
  <si>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</si>
  <si>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</si>
  <si>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</si>
  <si>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</si>
  <si>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</si>
  <si>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</si>
  <si>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</si>
  <si>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</si>
  <si>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</si>
  <si>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</si>
  <si>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</si>
  <si>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</si>
  <si>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</si>
  <si>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</si>
  <si>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</si>
  <si>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</si>
  <si>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</si>
  <si>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</si>
  <si>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</si>
  <si>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</si>
  <si>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</si>
  <si>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</si>
  <si>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</si>
  <si>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</si>
  <si>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</si>
  <si>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</si>
  <si>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</si>
  <si>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</si>
  <si>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</si>
  <si>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</si>
  <si>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</si>
  <si>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</si>
  <si>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</si>
  <si>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</si>
  <si>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</si>
  <si>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</si>
  <si>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</si>
  <si>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</si>
  <si>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</si>
  <si>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</si>
  <si>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</si>
  <si>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</si>
  <si>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</si>
  <si>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</si>
  <si>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</si>
  <si>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</si>
  <si>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</si>
  <si>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</si>
  <si>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</si>
  <si>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</si>
  <si>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</si>
  <si>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</si>
  <si>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</si>
  <si>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</si>
  <si>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</si>
  <si>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</si>
  <si>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</si>
  <si>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</si>
  <si>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</si>
  <si>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</si>
  <si>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</si>
  <si>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</si>
  <si>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</si>
  <si>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</si>
  <si>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</si>
  <si>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</si>
  <si>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</si>
  <si>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</si>
  <si>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</si>
  <si>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</si>
  <si>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</si>
  <si>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</si>
  <si>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</si>
  <si>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</si>
  <si>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</si>
  <si>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</si>
  <si>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</si>
  <si>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</si>
  <si>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</si>
  <si>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</si>
  <si>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</si>
  <si>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</si>
  <si>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</si>
  <si>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</si>
  <si>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</si>
  <si>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</si>
  <si>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</si>
  <si>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</si>
  <si>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</si>
  <si>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</si>
  <si>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</si>
  <si>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</si>
  <si>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</si>
  <si>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</si>
  <si>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</si>
  <si>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</si>
  <si>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</si>
  <si>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</si>
  <si>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</si>
  <si>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</si>
  <si>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</si>
  <si>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</si>
  <si>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</si>
  <si>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</si>
  <si>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</si>
  <si>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</si>
  <si>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</si>
  <si>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</si>
  <si>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</si>
  <si>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</si>
  <si>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</si>
  <si>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</si>
  <si>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</si>
  <si>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</si>
  <si>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</si>
  <si>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</si>
  <si>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</si>
  <si>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</si>
  <si>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</si>
  <si>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</si>
  <si>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</si>
  <si>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</si>
  <si>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</si>
  <si>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</si>
  <si>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</si>
  <si>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</si>
  <si>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</si>
  <si>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</si>
  <si>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</si>
  <si>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</si>
  <si>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</si>
  <si>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</si>
  <si>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</si>
  <si>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</si>
  <si>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</si>
  <si>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</si>
  <si>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</si>
  <si>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</si>
  <si>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</si>
  <si>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</si>
  <si>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</si>
  <si>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</si>
  <si>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</si>
  <si>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</si>
  <si>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</si>
  <si>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</si>
  <si>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</si>
  <si>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</si>
  <si>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</si>
  <si>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</si>
  <si>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</si>
  <si>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</si>
  <si>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</si>
  <si>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</si>
  <si>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</si>
  <si>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</si>
  <si>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</si>
  <si>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</si>
  <si>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</si>
  <si>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</si>
  <si>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</si>
  <si>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</si>
  <si>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</si>
  <si>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</si>
  <si>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</si>
  <si>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</si>
  <si>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</si>
  <si>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</si>
  <si>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</si>
  <si>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</si>
  <si>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</si>
  <si>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</si>
  <si>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</si>
  <si>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</si>
  <si>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</si>
  <si>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</si>
  <si>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</si>
  <si>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</si>
  <si>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</si>
  <si>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</si>
  <si>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</si>
  <si>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</si>
  <si>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</si>
  <si>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</si>
  <si>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</si>
  <si>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</si>
  <si>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</si>
  <si>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</si>
  <si>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</si>
  <si>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</si>
  <si>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</si>
  <si>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</si>
  <si>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</si>
  <si>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</si>
  <si>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</si>
  <si>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</si>
  <si>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</si>
  <si>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</si>
  <si>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</si>
  <si>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</si>
  <si>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</si>
  <si>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</si>
  <si>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</si>
  <si>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</si>
  <si>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</si>
  <si>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</si>
  <si>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</si>
  <si>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</si>
  <si>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</si>
  <si>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</si>
  <si>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</si>
  <si>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</si>
  <si>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</si>
  <si>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</si>
  <si>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</si>
  <si>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</si>
  <si>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</si>
  <si>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</si>
  <si>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</si>
  <si>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</si>
  <si>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</si>
  <si>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</si>
  <si>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</si>
  <si>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</si>
  <si>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</si>
  <si>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</si>
  <si>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</si>
  <si>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</si>
  <si>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</si>
  <si>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</si>
  <si>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</si>
  <si>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</si>
  <si>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</si>
  <si>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</si>
  <si>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</si>
  <si>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</si>
  <si>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</si>
  <si>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</si>
  <si>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</si>
  <si>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</si>
  <si>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</si>
  <si>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</si>
  <si>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</si>
  <si>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</si>
  <si>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</si>
  <si>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</si>
  <si>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</si>
  <si>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</si>
  <si>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</si>
  <si>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</si>
  <si>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</si>
  <si>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</si>
  <si>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</si>
  <si>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</si>
  <si>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</si>
  <si>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</si>
  <si>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</si>
  <si>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</si>
  <si>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</si>
  <si>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</si>
  <si>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</si>
  <si>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</si>
  <si>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</si>
  <si>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</si>
  <si>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</si>
  <si>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</si>
  <si>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</si>
  <si>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</si>
  <si>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</si>
  <si>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</si>
  <si>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</si>
  <si>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</si>
  <si>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</si>
  <si>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</si>
  <si>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</si>
  <si>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</si>
  <si>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</si>
  <si>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</si>
  <si>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</si>
  <si>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</si>
  <si>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</si>
  <si>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</si>
  <si>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</si>
  <si>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</si>
  <si>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</si>
  <si>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</si>
  <si>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</si>
  <si>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</si>
  <si>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</si>
  <si>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</si>
  <si>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</si>
  <si>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</si>
  <si>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</si>
  <si>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</si>
  <si>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</si>
  <si>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</si>
  <si>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</si>
  <si>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</si>
  <si>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</si>
  <si>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</si>
  <si>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</si>
  <si>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</si>
  <si>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</si>
  <si>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</si>
  <si>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</si>
  <si>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</si>
  <si>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</si>
  <si>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</si>
  <si>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</si>
  <si>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</si>
  <si>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</si>
  <si>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</si>
  <si>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</si>
  <si>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</si>
  <si>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</si>
  <si>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</si>
  <si>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</si>
  <si>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</si>
  <si>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</si>
  <si>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</si>
  <si>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</si>
  <si>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</si>
  <si>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</si>
  <si>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</si>
  <si>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</si>
  <si>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</si>
  <si>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</si>
  <si>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</si>
  <si>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</si>
  <si>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</si>
  <si>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</si>
  <si>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</si>
  <si>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</si>
  <si>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</si>
  <si>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</si>
  <si>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</si>
  <si>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</si>
  <si>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</si>
  <si>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</si>
  <si>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</si>
  <si>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</si>
  <si>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</si>
  <si>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</si>
  <si>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</si>
  <si>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</si>
  <si>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</si>
  <si>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</si>
  <si>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</si>
  <si>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</si>
  <si>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</si>
  <si>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</si>
  <si>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</si>
  <si>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</si>
  <si>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</si>
  <si>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</si>
  <si>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</si>
  <si>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</si>
  <si>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</si>
  <si>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</si>
  <si>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</si>
  <si>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</si>
  <si>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</si>
  <si>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</si>
  <si>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</si>
  <si>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</si>
  <si>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</si>
  <si>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</si>
  <si>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</si>
  <si>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</si>
  <si>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</si>
  <si>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</si>
  <si>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</si>
  <si>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</si>
  <si>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</si>
  <si>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</si>
  <si>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</si>
  <si>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</si>
  <si>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</si>
  <si>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</si>
  <si>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</si>
  <si>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</si>
  <si>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</si>
  <si>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</si>
  <si>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</si>
  <si>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</si>
  <si>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</si>
  <si>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</si>
  <si>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</si>
  <si>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</si>
  <si>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</si>
  <si>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</si>
  <si>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</si>
  <si>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</si>
  <si>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</si>
  <si>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</si>
  <si>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</si>
  <si>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</si>
  <si>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</si>
  <si>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</si>
  <si>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</si>
  <si>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</si>
  <si>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</si>
  <si>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</si>
  <si>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</si>
  <si>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</si>
  <si>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</si>
  <si>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</si>
  <si>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</si>
  <si>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</si>
  <si>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</si>
  <si>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</si>
  <si>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</si>
  <si>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</si>
  <si>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</si>
  <si>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</si>
  <si>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</si>
  <si>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</si>
  <si>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</si>
  <si>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</si>
  <si>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</si>
  <si>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</si>
  <si>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</si>
  <si>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</si>
  <si>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</si>
  <si>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</si>
  <si>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</si>
  <si>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</si>
  <si>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</si>
  <si>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</si>
  <si>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</si>
  <si>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</si>
  <si>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</si>
  <si>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</si>
  <si>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</si>
  <si>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</si>
  <si>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</si>
  <si>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</si>
  <si>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</si>
  <si>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</si>
  <si>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</si>
  <si>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</si>
  <si>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</si>
  <si>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</si>
  <si>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</si>
  <si>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</si>
  <si>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</si>
  <si>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</si>
  <si>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</si>
  <si>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</si>
  <si>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</si>
  <si>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</si>
  <si>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</si>
  <si>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</si>
  <si>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</si>
  <si>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</si>
  <si>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</si>
  <si>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</si>
  <si>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</si>
  <si>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</si>
  <si>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</si>
  <si>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</si>
  <si>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</si>
  <si>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</si>
  <si>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</si>
  <si>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</si>
  <si>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</si>
  <si>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</si>
  <si>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</si>
  <si>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</si>
  <si>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</si>
  <si>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</si>
  <si>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</si>
  <si>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</si>
  <si>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</si>
  <si>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</si>
  <si>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</si>
  <si>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</si>
  <si>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</si>
  <si>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</si>
  <si>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</si>
  <si>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</si>
  <si>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</si>
  <si>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</si>
  <si>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</si>
  <si>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</si>
  <si>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</si>
  <si>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</si>
  <si>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</si>
  <si>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</si>
  <si>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</si>
  <si>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</si>
  <si>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</si>
  <si>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</si>
  <si>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</si>
  <si>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</si>
  <si>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</si>
  <si>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</si>
  <si>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</si>
  <si>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</si>
  <si>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</si>
  <si>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</si>
  <si>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</si>
  <si>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</si>
  <si>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</si>
  <si>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</si>
  <si>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</si>
  <si>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</si>
  <si>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</si>
  <si>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</si>
  <si>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</si>
  <si>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</si>
  <si>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</si>
  <si>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</si>
  <si>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</si>
  <si>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</si>
  <si>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</si>
  <si>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</si>
  <si>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</si>
  <si>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</si>
  <si>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</si>
  <si>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</si>
  <si>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</si>
  <si>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</si>
  <si>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</si>
  <si>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</si>
  <si>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</si>
  <si>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</si>
  <si>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</si>
  <si>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</si>
  <si>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</si>
  <si>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</si>
  <si>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</si>
  <si>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</si>
  <si>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</si>
  <si>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</si>
  <si>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</si>
  <si>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</si>
  <si>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</si>
  <si>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</si>
  <si>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</si>
  <si>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</si>
  <si>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</si>
  <si>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</si>
  <si>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</si>
  <si>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</si>
  <si>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</si>
  <si>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</si>
  <si>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</si>
  <si>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</si>
  <si>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</si>
  <si>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</si>
  <si>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</si>
  <si>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</si>
  <si>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</si>
  <si>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</si>
  <si>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</si>
  <si>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</si>
  <si>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</si>
  <si>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</si>
  <si>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</si>
  <si>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</si>
  <si>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</si>
  <si>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</si>
  <si>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</si>
  <si>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</si>
  <si>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</si>
  <si>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</si>
  <si>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</si>
  <si>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</si>
  <si>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</si>
  <si>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</si>
  <si>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</si>
  <si>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</si>
  <si>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</si>
  <si>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</si>
  <si>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</si>
  <si>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</si>
  <si>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</si>
  <si>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</si>
  <si>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</si>
  <si>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</si>
  <si>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</si>
  <si>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</si>
  <si>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</si>
  <si>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</si>
  <si>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</si>
  <si>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</si>
  <si>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</si>
  <si>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</si>
  <si>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</si>
  <si>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</si>
  <si>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</si>
  <si>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</si>
  <si>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</si>
  <si>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</si>
  <si>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</si>
  <si>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</si>
  <si>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</si>
  <si>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</si>
  <si>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</si>
  <si>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</si>
  <si>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</si>
  <si>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</si>
  <si>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</si>
  <si>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</si>
  <si>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</si>
  <si>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</si>
  <si>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</si>
  <si>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</si>
  <si>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</si>
  <si>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</si>
  <si>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</si>
  <si>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</si>
  <si>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</si>
  <si>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</si>
  <si>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</si>
  <si>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</si>
  <si>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</si>
  <si>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</si>
  <si>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</si>
  <si>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</si>
  <si>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</si>
  <si>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</si>
  <si>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</si>
  <si>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</si>
  <si>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</si>
  <si>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</si>
  <si>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</si>
  <si>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</si>
  <si>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</si>
  <si>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</si>
  <si>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</si>
  <si>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</si>
  <si>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</si>
  <si>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</si>
  <si>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</si>
  <si>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</si>
  <si>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</si>
  <si>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</si>
  <si>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</si>
  <si>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</si>
  <si>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</si>
  <si>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</si>
  <si>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</si>
  <si>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</si>
  <si>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</si>
  <si>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</si>
  <si>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</si>
  <si>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</si>
  <si>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</si>
  <si>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</si>
  <si>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</si>
  <si>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</si>
  <si>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</si>
  <si>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</si>
  <si>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</si>
  <si>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</si>
  <si>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</si>
  <si>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</si>
  <si>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</si>
  <si>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</si>
  <si>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</si>
  <si>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</si>
  <si>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</si>
  <si>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</si>
  <si>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</si>
  <si>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</si>
  <si>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</si>
  <si>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</si>
  <si>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</si>
  <si>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</si>
  <si>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</si>
  <si>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</si>
  <si>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</si>
  <si>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</si>
  <si>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</si>
  <si>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</si>
  <si>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</si>
  <si>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</si>
  <si>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</si>
  <si>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</si>
  <si>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</si>
  <si>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</si>
  <si>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</si>
  <si>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</si>
  <si>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</si>
  <si>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</si>
  <si>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</si>
  <si>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</si>
  <si>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</si>
  <si>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</si>
  <si>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</si>
  <si>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</si>
  <si>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</si>
  <si>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</si>
  <si>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</si>
  <si>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</si>
  <si>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</si>
  <si>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</si>
  <si>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</si>
  <si>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</si>
  <si>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</si>
  <si>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</si>
  <si>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</si>
  <si>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</si>
  <si>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</si>
  <si>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</si>
  <si>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</si>
  <si>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</si>
  <si>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</si>
  <si>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</si>
  <si>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</si>
  <si>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</si>
  <si>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</si>
  <si>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</si>
  <si>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</si>
  <si>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</si>
  <si>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</si>
  <si>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</si>
  <si>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</si>
  <si>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</si>
  <si>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</si>
  <si>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</si>
  <si>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</si>
  <si>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</si>
  <si>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</si>
  <si>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</si>
  <si>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</si>
  <si>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</si>
  <si>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</si>
  <si>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</si>
  <si>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</si>
  <si>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</si>
  <si>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</si>
  <si>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</si>
  <si>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</si>
  <si>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</si>
  <si>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</si>
  <si>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</si>
  <si>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</si>
  <si>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</si>
  <si>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</si>
  <si>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</si>
  <si>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</si>
  <si>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</si>
  <si>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</si>
  <si>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</si>
  <si>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</si>
  <si>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</si>
  <si>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</si>
  <si>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</si>
  <si>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</si>
  <si>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</si>
  <si>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</si>
  <si>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</si>
  <si>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</si>
  <si>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</si>
  <si>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</si>
  <si>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</si>
  <si>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</si>
  <si>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</si>
  <si>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</si>
  <si>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</si>
  <si>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</si>
  <si>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</si>
  <si>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</si>
  <si>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</si>
  <si>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</si>
  <si>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</si>
  <si>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</si>
  <si>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</si>
  <si>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</si>
  <si>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</si>
  <si>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</si>
  <si>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</si>
  <si>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</si>
  <si>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</si>
  <si>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</si>
  <si>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</si>
  <si>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</si>
  <si>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</si>
  <si>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</si>
  <si>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</si>
  <si>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</si>
  <si>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</si>
  <si>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</si>
  <si>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</si>
  <si>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</si>
  <si>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</si>
  <si>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</si>
  <si>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</si>
  <si>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</si>
  <si>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</si>
  <si>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</si>
  <si>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</si>
  <si>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</si>
  <si>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</si>
  <si>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</si>
  <si>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</si>
  <si>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</si>
  <si>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</si>
  <si>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</si>
  <si>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</si>
  <si>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</si>
  <si>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</si>
  <si>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</si>
  <si>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</si>
  <si>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</si>
  <si>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</si>
  <si>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</si>
  <si>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</si>
  <si>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</si>
  <si>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</si>
  <si>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</si>
  <si>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</si>
  <si>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</si>
  <si>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</si>
  <si>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</si>
  <si>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</si>
  <si>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</si>
  <si>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</si>
  <si>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</si>
  <si>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</si>
  <si>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</si>
  <si>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</si>
  <si>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</si>
  <si>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</si>
  <si>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</si>
  <si>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</si>
  <si>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</si>
  <si>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</si>
  <si>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</si>
  <si>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</si>
  <si>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</si>
  <si>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</si>
  <si>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</si>
  <si>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</si>
  <si>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</si>
  <si>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</si>
  <si>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</si>
  <si>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</si>
  <si>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</si>
  <si>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</si>
  <si>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</si>
  <si>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</si>
  <si>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</si>
  <si>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</si>
  <si>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</si>
  <si>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</si>
  <si>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</si>
  <si>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</si>
  <si>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</si>
  <si>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</si>
  <si>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</si>
  <si>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</si>
  <si>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</si>
  <si>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</si>
  <si>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</si>
  <si>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</si>
  <si>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</si>
  <si>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</si>
  <si>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</si>
  <si>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</si>
  <si>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</si>
  <si>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</si>
  <si>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</si>
  <si>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</si>
  <si>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</si>
  <si>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</si>
  <si>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</si>
  <si>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</si>
  <si>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</si>
  <si>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</si>
  <si>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</si>
  <si>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</si>
  <si>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</si>
  <si>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</si>
  <si>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</si>
  <si>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</si>
  <si>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</si>
  <si>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</si>
  <si>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</si>
  <si>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</si>
  <si>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</si>
  <si>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</si>
  <si>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</si>
  <si>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</si>
  <si>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</si>
  <si>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</si>
  <si>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</si>
  <si>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</si>
  <si>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</si>
  <si>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</si>
  <si>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</si>
  <si>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</si>
  <si>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</si>
  <si>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</si>
  <si>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</si>
  <si>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</si>
  <si>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</si>
  <si>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</si>
  <si>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</si>
  <si>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</si>
  <si>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</si>
  <si>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</si>
  <si>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</si>
  <si>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</si>
  <si>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</si>
  <si>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</si>
  <si>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</si>
  <si>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</si>
  <si>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</si>
  <si>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</si>
  <si>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</si>
  <si>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</si>
  <si>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</si>
  <si>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</si>
  <si>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</si>
  <si>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</si>
  <si>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</si>
  <si>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</si>
  <si>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</si>
  <si>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</si>
  <si>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</si>
  <si>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</si>
  <si>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</si>
  <si>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</si>
  <si>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</si>
  <si>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</si>
  <si>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</si>
  <si>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</si>
  <si>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</si>
  <si>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</si>
  <si>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</si>
  <si>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</si>
  <si>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</si>
  <si>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</si>
  <si>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</si>
  <si>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</si>
  <si>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</si>
  <si>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</si>
  <si>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</si>
  <si>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</si>
  <si>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</si>
  <si>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</si>
  <si>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</si>
  <si>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</si>
  <si>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</si>
  <si>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</si>
  <si>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</si>
  <si>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</si>
  <si>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</si>
  <si>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</si>
  <si>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</si>
  <si>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</si>
  <si>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</si>
  <si>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</si>
  <si>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</si>
  <si>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</si>
  <si>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</si>
  <si>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</si>
  <si>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</si>
  <si>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</si>
  <si>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</si>
  <si>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</si>
  <si>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</si>
  <si>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</si>
  <si>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</si>
  <si>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</si>
  <si>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</si>
  <si>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</si>
  <si>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</si>
  <si>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</si>
  <si>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</si>
  <si>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</si>
  <si>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</si>
  <si>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</si>
  <si>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</si>
  <si>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</si>
  <si>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</si>
  <si>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</si>
  <si>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</si>
  <si>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</si>
  <si>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</si>
  <si>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</si>
  <si>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</si>
  <si>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</si>
  <si>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</si>
  <si>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</si>
  <si>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</si>
  <si>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</si>
  <si>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</si>
  <si>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</si>
  <si>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</si>
  <si>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</si>
  <si>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</si>
  <si>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</si>
  <si>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</si>
  <si>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</si>
  <si>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</si>
  <si>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</si>
  <si>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</si>
  <si>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</si>
  <si>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</si>
  <si>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</si>
  <si>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</si>
  <si>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</si>
  <si>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</si>
  <si>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</si>
  <si>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</si>
  <si>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</si>
  <si>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</si>
  <si>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</si>
  <si>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</si>
  <si>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</si>
  <si>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</si>
  <si>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</si>
  <si>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</si>
  <si>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</si>
  <si>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</si>
  <si>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</si>
  <si>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</si>
  <si>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</si>
  <si>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</si>
  <si>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</si>
  <si>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</si>
  <si>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</si>
  <si>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</si>
  <si>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</si>
  <si>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</si>
  <si>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</si>
  <si>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</si>
  <si>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</si>
  <si>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</si>
  <si>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</si>
  <si>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</si>
  <si>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</si>
  <si>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</si>
  <si>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</si>
  <si>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</si>
  <si>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</si>
  <si>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</si>
  <si>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</si>
  <si>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</si>
  <si>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</si>
  <si>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</si>
  <si>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</si>
  <si>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</si>
  <si>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</si>
  <si>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</si>
  <si>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</si>
  <si>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</si>
  <si>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</si>
  <si>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</si>
  <si>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</si>
  <si>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</si>
  <si>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</si>
  <si>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</si>
  <si>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</si>
  <si>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</si>
  <si>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</si>
  <si>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</si>
  <si>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</si>
  <si>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</si>
  <si>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</si>
  <si>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</si>
  <si>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</si>
  <si>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</si>
  <si>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</si>
  <si>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</si>
  <si>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</si>
  <si>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</si>
  <si>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</si>
  <si>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</si>
  <si>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</si>
  <si>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</si>
  <si>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</si>
  <si>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</si>
  <si>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</si>
  <si>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</si>
  <si>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</si>
  <si>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</si>
  <si>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</si>
  <si>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</si>
  <si>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</si>
  <si>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</si>
  <si>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</si>
  <si>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</si>
  <si>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</si>
  <si>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</si>
  <si>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</si>
  <si>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</si>
  <si>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</si>
  <si>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</si>
  <si>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</si>
  <si>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</si>
  <si>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</si>
  <si>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</si>
  <si>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</si>
  <si>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</si>
  <si>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</si>
  <si>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</si>
  <si>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</si>
  <si>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</si>
  <si>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</si>
  <si>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</si>
  <si>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</si>
  <si>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</si>
  <si>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</si>
  <si>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</si>
  <si>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</si>
  <si>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</si>
  <si>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</si>
  <si>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</si>
  <si>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</si>
  <si>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</si>
  <si>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</si>
  <si>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</si>
  <si>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</si>
  <si>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</si>
  <si>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</si>
  <si>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</si>
  <si>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</si>
  <si>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</si>
  <si>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</si>
  <si>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</si>
  <si>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</si>
  <si>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</si>
  <si>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</si>
  <si>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</si>
  <si>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</si>
  <si>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</si>
  <si>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</si>
  <si>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</si>
  <si>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</si>
  <si>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</si>
  <si>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</si>
  <si>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</si>
  <si>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</si>
  <si>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</si>
  <si>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</si>
  <si>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</si>
  <si>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</si>
  <si>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</si>
  <si>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</si>
  <si>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</si>
  <si>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</si>
  <si>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</si>
  <si>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</si>
  <si>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</si>
  <si>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</si>
  <si>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</si>
  <si>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</si>
  <si>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</si>
  <si>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</si>
  <si>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</si>
  <si>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</si>
  <si>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</si>
  <si>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</si>
  <si>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</si>
  <si>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</si>
  <si>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</si>
  <si>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</si>
  <si>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</si>
  <si>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</si>
  <si>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</si>
  <si>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</si>
  <si>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</si>
  <si>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</si>
  <si>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</si>
  <si>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</si>
  <si>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</si>
  <si>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</si>
  <si>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</si>
  <si>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</si>
  <si>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</si>
  <si>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</si>
  <si>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</si>
  <si>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</si>
  <si>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</si>
  <si>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</si>
  <si>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</si>
  <si>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</si>
  <si>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</si>
  <si>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</si>
  <si>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</si>
  <si>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</si>
  <si>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</si>
  <si>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</si>
  <si>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</si>
  <si>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</si>
  <si>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</si>
  <si>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</si>
  <si>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</si>
  <si>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</si>
  <si>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</si>
  <si>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</si>
  <si>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</si>
  <si>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</si>
  <si>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</si>
  <si>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</si>
  <si>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</si>
  <si>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</si>
  <si>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</si>
  <si>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</si>
  <si>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</si>
  <si>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</si>
  <si>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</si>
  <si>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</si>
  <si>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</si>
  <si>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</si>
  <si>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</si>
  <si>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</si>
  <si>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</si>
  <si>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</si>
  <si>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</si>
  <si>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</si>
  <si>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</si>
  <si>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</si>
  <si>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</si>
  <si>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</si>
  <si>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</si>
  <si>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</si>
  <si>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</si>
  <si>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</si>
  <si>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</si>
  <si>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</si>
  <si>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</si>
  <si>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</si>
  <si>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</si>
  <si>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</si>
  <si>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</si>
  <si>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</si>
  <si>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</si>
  <si>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</si>
  <si>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</si>
  <si>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</si>
  <si>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</si>
  <si>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</si>
  <si>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</si>
  <si>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</si>
  <si>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</si>
  <si>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</si>
  <si>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</si>
  <si>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</si>
  <si>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</si>
  <si>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</si>
  <si>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</si>
  <si>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</si>
  <si>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</si>
  <si>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</si>
  <si>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</si>
  <si>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</si>
  <si>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</si>
  <si>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</si>
  <si>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</si>
  <si>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</si>
  <si>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</si>
  <si>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</si>
  <si>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</si>
  <si>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</si>
  <si>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</si>
  <si>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</si>
  <si>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</si>
  <si>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</si>
  <si>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</si>
  <si>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</si>
  <si>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</si>
  <si>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</si>
  <si>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</si>
  <si>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</si>
  <si>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</si>
  <si>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</si>
  <si>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</si>
  <si>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</si>
  <si>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</si>
  <si>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</si>
  <si>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</si>
  <si>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</si>
  <si>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</si>
  <si>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</si>
  <si>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</si>
  <si>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</si>
  <si>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</si>
  <si>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</si>
  <si>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</si>
  <si>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</si>
  <si>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</si>
  <si>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</si>
  <si>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</si>
  <si>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</si>
  <si>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</si>
  <si>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</si>
  <si>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</si>
  <si>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</si>
  <si>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</si>
  <si>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</si>
  <si>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</si>
  <si>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</si>
  <si>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</si>
  <si>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</si>
  <si>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</si>
  <si>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</si>
  <si>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</si>
  <si>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</si>
  <si>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</si>
  <si>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</si>
  <si>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</si>
  <si>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</si>
  <si>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</si>
  <si>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</si>
  <si>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</si>
  <si>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</si>
  <si>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</si>
  <si>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</si>
  <si>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</si>
  <si>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</si>
  <si>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</si>
  <si>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</si>
  <si>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</si>
  <si>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</si>
  <si>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</si>
  <si>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</si>
  <si>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</si>
  <si>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</si>
  <si>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</si>
  <si>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</si>
  <si>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</si>
  <si>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</si>
  <si>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</si>
  <si>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</si>
  <si>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</si>
  <si>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</si>
  <si>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</si>
  <si>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</si>
  <si>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</si>
  <si>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</si>
  <si>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</si>
  <si>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</si>
  <si>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</si>
  <si>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</si>
  <si>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</si>
  <si>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</si>
  <si>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</si>
  <si>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</si>
  <si>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</si>
  <si>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</si>
  <si>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</si>
  <si>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</si>
  <si>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</si>
  <si>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</si>
  <si>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</si>
  <si>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</si>
  <si>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</si>
  <si>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</si>
  <si>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</si>
  <si>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</si>
  <si>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</si>
  <si>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</si>
  <si>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</si>
  <si>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</si>
  <si>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</si>
  <si>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</si>
  <si>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</si>
  <si>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</si>
  <si>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</si>
  <si>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</si>
  <si>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</si>
  <si>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</si>
  <si>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</si>
  <si>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</si>
  <si>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</si>
  <si>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</si>
  <si>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</si>
  <si>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</si>
  <si>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</si>
  <si>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</si>
  <si>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</si>
  <si>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</si>
  <si>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</si>
  <si>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</si>
  <si>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</si>
  <si>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</si>
  <si>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</si>
  <si>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</si>
  <si>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</si>
  <si>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</si>
  <si>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</si>
  <si>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</si>
  <si>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</si>
  <si>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</si>
  <si>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</si>
  <si>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</si>
  <si>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</si>
  <si>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</si>
  <si>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</si>
  <si>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</si>
  <si>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</si>
  <si>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</si>
  <si>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</si>
  <si>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</si>
  <si>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</si>
  <si>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</si>
  <si>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</si>
  <si>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</si>
  <si>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</si>
  <si>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</si>
  <si>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</si>
  <si>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</si>
  <si>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</si>
  <si>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</si>
  <si>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</si>
  <si>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</si>
  <si>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</si>
  <si>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</si>
  <si>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</si>
  <si>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</si>
  <si>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</si>
  <si>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</si>
  <si>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</si>
  <si>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</si>
  <si>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</si>
  <si>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</si>
  <si>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</si>
  <si>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</si>
  <si>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</si>
  <si>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</si>
  <si>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</si>
  <si>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</si>
  <si>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</si>
  <si>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</si>
  <si>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</si>
  <si>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</si>
  <si>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</si>
  <si>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</si>
  <si>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</si>
  <si>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</si>
  <si>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</si>
  <si>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</si>
  <si>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</si>
  <si>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</si>
  <si>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</si>
  <si>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</si>
  <si>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</si>
  <si>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</si>
  <si>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</si>
  <si>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</si>
  <si>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</si>
  <si>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</si>
  <si>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</si>
  <si>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</si>
  <si>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</si>
  <si>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</si>
  <si>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</si>
  <si>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</si>
  <si>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</si>
  <si>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</si>
  <si>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</si>
  <si>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</si>
  <si>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</si>
  <si>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</si>
  <si>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</si>
  <si>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</si>
  <si>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</si>
  <si>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</si>
  <si>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</si>
  <si>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</si>
  <si>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</si>
  <si>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</si>
  <si>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</si>
  <si>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</si>
  <si>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</si>
  <si>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</si>
  <si>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</si>
  <si>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</si>
  <si>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</si>
  <si>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</si>
  <si>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</si>
  <si>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</si>
  <si>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</si>
  <si>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</si>
  <si>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</si>
  <si>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</si>
  <si>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</si>
  <si>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</si>
  <si>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</si>
  <si>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</si>
  <si>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</si>
  <si>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</si>
  <si>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</si>
  <si>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</si>
  <si>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</si>
  <si>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</si>
  <si>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</si>
  <si>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</si>
  <si>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</si>
  <si>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</si>
  <si>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</si>
  <si>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</si>
  <si>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</si>
  <si>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</si>
  <si>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</si>
  <si>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</si>
  <si>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</si>
  <si>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</si>
  <si>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</si>
  <si>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</si>
  <si>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</si>
  <si>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</si>
  <si>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</si>
  <si>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</si>
  <si>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</si>
  <si>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</si>
  <si>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</si>
  <si>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</si>
  <si>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</si>
  <si>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</si>
  <si>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</si>
  <si>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</si>
  <si>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</si>
  <si>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</si>
  <si>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</si>
  <si>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</si>
  <si>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</si>
  <si>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</si>
  <si>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</si>
  <si>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</si>
  <si>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</si>
  <si>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</si>
  <si>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</si>
  <si>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</si>
  <si>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</si>
  <si>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</si>
  <si>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</si>
  <si>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</si>
  <si>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</si>
  <si>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</si>
  <si>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</si>
  <si>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</si>
  <si>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</si>
  <si>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</si>
  <si>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</si>
  <si>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</si>
  <si>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</si>
  <si>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</si>
  <si>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</si>
  <si>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</si>
  <si>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</si>
  <si>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</si>
  <si>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</si>
  <si>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</si>
  <si>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</si>
  <si>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</si>
  <si>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</si>
  <si>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</si>
  <si>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</si>
  <si>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</si>
  <si>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</si>
  <si>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</si>
  <si>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</si>
  <si>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</si>
  <si>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</si>
  <si>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</si>
  <si>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</si>
  <si>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</si>
  <si>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</si>
  <si>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</si>
  <si>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</si>
  <si>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</si>
  <si>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</si>
  <si>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</si>
  <si>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</si>
  <si>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</si>
  <si>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</si>
  <si>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</si>
  <si>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</si>
  <si>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</si>
  <si>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</si>
  <si>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</si>
  <si>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</si>
  <si>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</si>
  <si>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</si>
  <si>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</si>
  <si>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</si>
  <si>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</si>
  <si>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</si>
  <si>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</si>
  <si>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</si>
  <si>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</si>
  <si>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</si>
  <si>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</si>
  <si>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</si>
  <si>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</si>
  <si>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</si>
  <si>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</si>
  <si>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</si>
  <si>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</si>
  <si>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</si>
  <si>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</si>
  <si>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</si>
  <si>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</si>
  <si>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</si>
  <si>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</si>
  <si>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</si>
  <si>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</si>
  <si>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</si>
  <si>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</si>
  <si>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</si>
  <si>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</si>
  <si>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</si>
  <si>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</si>
  <si>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</si>
  <si>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</si>
  <si>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</si>
  <si>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</si>
  <si>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</si>
  <si>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</si>
  <si>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</si>
  <si>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</si>
  <si>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</si>
  <si>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</si>
  <si>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</si>
  <si>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</si>
  <si>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</si>
  <si>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</si>
  <si>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</si>
  <si>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</si>
  <si>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</si>
  <si>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</si>
  <si>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</si>
  <si>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</si>
  <si>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</si>
  <si>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</si>
  <si>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</si>
  <si>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</si>
  <si>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</si>
  <si>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</si>
  <si>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</si>
  <si>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</si>
  <si>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</si>
  <si>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</si>
  <si>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</si>
  <si>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</si>
  <si>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</si>
  <si>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</si>
  <si>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</si>
  <si>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</si>
  <si>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</si>
  <si>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</si>
  <si>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</si>
  <si>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</si>
  <si>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</si>
  <si>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</si>
  <si>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</si>
  <si>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</si>
  <si>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</si>
  <si>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</si>
  <si>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</si>
  <si>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</si>
  <si>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</si>
  <si>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</si>
  <si>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</si>
  <si>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</si>
  <si>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</si>
  <si>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</si>
  <si>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</si>
  <si>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</si>
  <si>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</si>
  <si>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</si>
  <si>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</si>
  <si>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</si>
  <si>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</si>
  <si>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</si>
  <si>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</si>
  <si>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</si>
  <si>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</si>
  <si>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</si>
  <si>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</si>
  <si>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</si>
  <si>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</si>
  <si>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</si>
  <si>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</si>
  <si>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</si>
  <si>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</si>
  <si>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</si>
  <si>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</si>
  <si>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</si>
  <si>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</si>
  <si>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</si>
  <si>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</si>
  <si>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</si>
  <si>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</si>
  <si>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</si>
  <si>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</si>
  <si>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</si>
  <si>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</si>
  <si>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</si>
  <si>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</si>
  <si>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</si>
  <si>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</si>
  <si>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</si>
  <si>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</si>
  <si>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</si>
  <si>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</si>
  <si>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</si>
  <si>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</si>
  <si>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</si>
  <si>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</si>
  <si>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</si>
  <si>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</si>
  <si>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</si>
  <si>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</si>
  <si>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</si>
  <si>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</si>
  <si>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</si>
  <si>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</si>
  <si>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</si>
  <si>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</si>
  <si>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</si>
  <si>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</si>
  <si>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</si>
  <si>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</si>
  <si>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</si>
  <si>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</si>
  <si>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</si>
  <si>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</si>
  <si>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</si>
  <si>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</si>
  <si>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</si>
  <si>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</si>
  <si>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</si>
  <si>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</si>
  <si>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</si>
  <si>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</si>
  <si>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</si>
  <si>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</si>
  <si>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</si>
  <si>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</si>
  <si>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</si>
  <si>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</si>
  <si>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</si>
  <si>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</si>
  <si>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</si>
  <si>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</si>
  <si>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</si>
  <si>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</si>
  <si>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</si>
  <si>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</si>
  <si>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</si>
  <si>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</si>
  <si>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</si>
  <si>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</si>
  <si>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</si>
  <si>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</si>
  <si>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</si>
  <si>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</si>
  <si>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</si>
  <si>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</si>
  <si>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</si>
  <si>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</si>
  <si>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</si>
  <si>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</si>
  <si>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</si>
  <si>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</si>
  <si>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</si>
  <si>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</si>
  <si>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</si>
  <si>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</si>
  <si>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</si>
  <si>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</si>
  <si>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</si>
  <si>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</si>
  <si>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</si>
  <si>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</si>
  <si>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</si>
  <si>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</si>
  <si>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</si>
  <si>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</si>
  <si>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</si>
  <si>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</si>
  <si>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</si>
  <si>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</si>
  <si>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</si>
  <si>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</si>
  <si>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</si>
  <si>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</si>
  <si>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</si>
  <si>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</si>
  <si>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</si>
  <si>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</si>
  <si>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</si>
  <si>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</si>
  <si>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</si>
  <si>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</si>
  <si>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</si>
  <si>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</si>
  <si>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</si>
  <si>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</si>
  <si>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</si>
  <si>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</si>
  <si>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</si>
  <si>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</si>
  <si>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</si>
  <si>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</si>
  <si>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</si>
  <si>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</si>
  <si>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</si>
  <si>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</si>
  <si>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</si>
  <si>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</si>
  <si>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</si>
  <si>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</si>
  <si>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</si>
  <si>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</si>
  <si>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</si>
  <si>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</si>
  <si>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</si>
  <si>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</si>
  <si>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</si>
  <si>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</si>
  <si>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</si>
  <si>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</si>
  <si>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</si>
  <si>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</si>
  <si>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</si>
  <si>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</si>
  <si>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</si>
  <si>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</si>
  <si>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</si>
  <si>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</si>
  <si>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</si>
  <si>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</si>
  <si>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</si>
  <si>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</si>
  <si>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</si>
  <si>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</si>
  <si>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</si>
  <si>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</si>
  <si>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</si>
  <si>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</si>
  <si>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</si>
  <si>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</si>
  <si>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</si>
  <si>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</si>
  <si>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</si>
  <si>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</si>
  <si>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</si>
  <si>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</si>
  <si>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</si>
  <si>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</si>
  <si>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</si>
  <si>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</si>
  <si>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</si>
  <si>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</si>
  <si>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</si>
  <si>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</si>
  <si>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</si>
  <si>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</si>
  <si>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</si>
  <si>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</si>
  <si>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</si>
  <si>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</si>
  <si>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</si>
  <si>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</si>
  <si>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</si>
  <si>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</si>
  <si>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</si>
  <si>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</si>
  <si>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</si>
  <si>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</si>
  <si>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</si>
  <si>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</si>
  <si>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</si>
  <si>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</si>
  <si>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</si>
  <si>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</si>
  <si>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</si>
  <si>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</si>
  <si>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</si>
  <si>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</si>
  <si>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</si>
  <si>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</si>
  <si>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</si>
  <si>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</si>
  <si>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</si>
  <si>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</si>
  <si>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</si>
  <si>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</si>
  <si>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</si>
  <si>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</si>
  <si>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</si>
  <si>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</si>
  <si>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</si>
  <si>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</si>
  <si>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</si>
  <si>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</si>
  <si>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</si>
  <si>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</si>
  <si>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</si>
  <si>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</si>
  <si>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</si>
  <si>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</si>
  <si>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</si>
  <si>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</si>
  <si>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</si>
  <si>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</si>
  <si>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</si>
  <si>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</si>
  <si>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</si>
  <si>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</si>
  <si>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</si>
  <si>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</si>
  <si>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</si>
  <si>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</si>
  <si>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</si>
  <si>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</si>
  <si>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</si>
  <si>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</si>
  <si>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</si>
  <si>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</si>
  <si>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</si>
  <si>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</si>
  <si>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</si>
  <si>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</si>
  <si>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</si>
  <si>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</si>
  <si>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</si>
  <si>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</si>
  <si>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</si>
  <si>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</si>
  <si>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</si>
  <si>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</si>
  <si>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</si>
  <si>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</si>
  <si>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</si>
  <si>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</si>
  <si>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</si>
  <si>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</si>
  <si>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</si>
  <si>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</si>
  <si>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</si>
  <si>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</si>
  <si>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</si>
  <si>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</si>
  <si>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</si>
  <si>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</si>
  <si>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</si>
  <si>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</si>
  <si>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</si>
  <si>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</si>
  <si>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</si>
  <si>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</si>
  <si>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</si>
  <si>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</si>
  <si>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</si>
  <si>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</si>
  <si>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</si>
  <si>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</si>
  <si>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</si>
  <si>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</si>
  <si>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</si>
  <si>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</si>
  <si>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</si>
  <si>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</si>
  <si>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</si>
  <si>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</si>
  <si>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</si>
  <si>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</si>
  <si>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</si>
  <si>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</si>
  <si>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</si>
  <si>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</si>
  <si>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</si>
  <si>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</si>
  <si>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</si>
  <si>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</si>
  <si>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</si>
  <si>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</si>
  <si>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</si>
  <si>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</si>
  <si>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</si>
  <si>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</si>
  <si>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</si>
  <si>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</si>
  <si>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</si>
  <si>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</si>
  <si>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</si>
  <si>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</si>
  <si>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</si>
  <si>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</si>
  <si>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</si>
  <si>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</si>
  <si>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</si>
  <si>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</si>
  <si>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</si>
  <si>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</si>
  <si>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</si>
  <si>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</si>
  <si>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</si>
  <si>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</si>
  <si>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</si>
  <si>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</si>
  <si>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</si>
  <si>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</si>
  <si>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</si>
  <si>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</si>
  <si>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</si>
  <si>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</si>
  <si>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</si>
  <si>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</si>
  <si>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</si>
  <si>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</si>
  <si>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</si>
  <si>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</si>
  <si>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</si>
  <si>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</si>
  <si>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</si>
  <si>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</si>
  <si>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</si>
  <si>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</si>
  <si>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</si>
  <si>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</si>
  <si>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</si>
  <si>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</si>
  <si>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</si>
  <si>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</si>
  <si>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</si>
  <si>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</si>
  <si>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</si>
  <si>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</si>
  <si>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</si>
  <si>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</si>
  <si>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</si>
  <si>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</si>
  <si>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</si>
  <si>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</si>
  <si>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</si>
  <si>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</si>
  <si>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</si>
  <si>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</si>
  <si>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</si>
  <si>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</si>
  <si>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</si>
  <si>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</si>
  <si>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</si>
  <si>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</si>
  <si>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</si>
  <si>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</si>
  <si>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</si>
  <si>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</si>
  <si>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</si>
  <si>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</si>
  <si>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</si>
  <si>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</si>
  <si>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</si>
  <si>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</si>
  <si>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</si>
  <si>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</si>
  <si>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</si>
  <si>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</si>
  <si>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</si>
  <si>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</si>
  <si>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</si>
  <si>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</si>
  <si>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</si>
  <si>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</si>
  <si>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</si>
  <si>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</si>
  <si>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</si>
  <si>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</si>
  <si>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</si>
  <si>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</si>
  <si>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</si>
  <si>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</si>
  <si>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</si>
  <si>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</si>
  <si>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</si>
  <si>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</si>
  <si>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</si>
  <si>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</si>
  <si>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</si>
  <si>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</si>
  <si>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</si>
  <si>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</si>
  <si>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</si>
  <si>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</si>
  <si>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</si>
  <si>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</si>
  <si>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</si>
  <si>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</si>
  <si>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</si>
  <si>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</si>
  <si>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</si>
  <si>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</si>
  <si>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</si>
  <si>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</si>
  <si>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</si>
  <si>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</si>
  <si>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</si>
  <si>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</si>
  <si>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</si>
  <si>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</si>
  <si>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</si>
  <si>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</si>
  <si>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</si>
  <si>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</si>
  <si>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</si>
  <si>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</si>
  <si>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</si>
  <si>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</si>
  <si>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</si>
  <si>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</si>
  <si>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</si>
  <si>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</si>
  <si>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</si>
  <si>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</si>
  <si>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</si>
  <si>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</si>
  <si>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</si>
  <si>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</si>
  <si>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</si>
  <si>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</si>
  <si>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</si>
  <si>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</si>
  <si>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</si>
  <si>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</si>
  <si>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</si>
  <si>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</si>
  <si>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</si>
  <si>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</si>
  <si>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</si>
  <si>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</si>
  <si>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</si>
  <si>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</si>
  <si>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</si>
  <si>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</si>
  <si>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</si>
  <si>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</si>
  <si>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</si>
  <si>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</si>
  <si>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</si>
  <si>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</si>
  <si>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</si>
  <si>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</si>
  <si>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</si>
  <si>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</si>
  <si>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</si>
  <si>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</si>
  <si>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</si>
  <si>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</si>
  <si>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</si>
  <si>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</si>
  <si>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</si>
  <si>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</si>
  <si>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</si>
  <si>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</si>
  <si>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</si>
  <si>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</si>
  <si>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</si>
  <si>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</si>
  <si>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</si>
  <si>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</si>
  <si>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</si>
  <si>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</si>
  <si>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</si>
  <si>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</si>
  <si>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</si>
  <si>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</si>
  <si>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</si>
  <si>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</si>
  <si>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</si>
  <si>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</si>
  <si>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</si>
  <si>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</si>
  <si>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</si>
  <si>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</si>
  <si>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</si>
  <si>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</si>
  <si>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</si>
  <si>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</si>
  <si>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</si>
  <si>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</si>
  <si>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</si>
  <si>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</si>
  <si>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</si>
  <si>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</si>
  <si>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</si>
  <si>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</si>
  <si>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</si>
  <si>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</si>
  <si>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</si>
  <si>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</si>
  <si>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</si>
  <si>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</si>
  <si>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</si>
  <si>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</si>
  <si>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</si>
  <si>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</si>
  <si>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</si>
  <si>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</si>
  <si>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</si>
  <si>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</si>
  <si>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</si>
  <si>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</si>
  <si>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</si>
  <si>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</si>
  <si>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</si>
  <si>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</si>
  <si>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</si>
  <si>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</si>
  <si>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</si>
  <si>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</si>
  <si>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</si>
  <si>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</si>
  <si>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</si>
  <si>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</si>
  <si>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</si>
  <si>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</si>
  <si>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</si>
  <si>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</si>
  <si>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</si>
  <si>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</si>
  <si>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</si>
  <si>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</si>
  <si>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</si>
  <si>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</si>
  <si>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</si>
  <si>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</si>
  <si>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</si>
  <si>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</si>
  <si>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</si>
  <si>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</si>
  <si>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</si>
  <si>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</si>
  <si>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</si>
  <si>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</si>
  <si>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</si>
  <si>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</si>
  <si>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</si>
  <si>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</si>
  <si>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</si>
  <si>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</si>
  <si>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</si>
  <si>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</si>
  <si>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</si>
  <si>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</si>
  <si>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</si>
  <si>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</si>
  <si>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</si>
  <si>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</si>
  <si>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</si>
  <si>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</si>
  <si>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</si>
  <si>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</si>
  <si>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</si>
  <si>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</si>
  <si>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</si>
  <si>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</si>
  <si>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</si>
  <si>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</si>
  <si>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</si>
  <si>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</si>
  <si>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</si>
  <si>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</si>
  <si>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</si>
  <si>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</si>
  <si>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</si>
  <si>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</si>
  <si>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</si>
  <si>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</si>
  <si>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</si>
  <si>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</si>
  <si>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</si>
  <si>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</si>
  <si>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</si>
  <si>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</si>
  <si>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</si>
  <si>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</si>
  <si>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</si>
  <si>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</si>
  <si>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</si>
  <si>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</si>
  <si>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</si>
  <si>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</si>
  <si>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</si>
  <si>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</si>
  <si>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</si>
  <si>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</si>
  <si>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</si>
  <si>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</si>
  <si>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</si>
  <si>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</si>
  <si>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</si>
  <si>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</si>
  <si>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</si>
  <si>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</si>
  <si>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</si>
  <si>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</si>
  <si>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</si>
  <si>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</si>
  <si>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</si>
  <si>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</si>
  <si>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</si>
  <si>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</si>
  <si>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</si>
  <si>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</si>
  <si>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</si>
  <si>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</si>
  <si>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</si>
  <si>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</si>
  <si>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</si>
  <si>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</si>
  <si>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</si>
  <si>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</si>
  <si>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</si>
  <si>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</si>
  <si>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</si>
  <si>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</si>
  <si>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</si>
  <si>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</si>
  <si>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</si>
  <si>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</si>
  <si>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</si>
  <si>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</si>
  <si>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</si>
  <si>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</si>
  <si>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</si>
  <si>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</si>
  <si>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</si>
  <si>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</si>
  <si>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</si>
  <si>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</si>
  <si>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</si>
  <si>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</si>
  <si>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</si>
  <si>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</si>
  <si>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</si>
  <si>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</si>
  <si>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</si>
  <si>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</si>
  <si>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</si>
  <si>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</si>
  <si>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</si>
  <si>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</si>
  <si>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</si>
  <si>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</si>
  <si>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</si>
  <si>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</si>
  <si>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</si>
  <si>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</si>
  <si>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</si>
  <si>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</si>
  <si>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</si>
  <si>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</si>
  <si>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</si>
  <si>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</si>
  <si>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</si>
  <si>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</si>
  <si>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</si>
  <si>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</si>
  <si>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</si>
  <si>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</si>
  <si>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</si>
  <si>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</si>
  <si>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</si>
  <si>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</si>
  <si>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</si>
  <si>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</si>
  <si>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</si>
  <si>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</si>
  <si>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</si>
  <si>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</si>
  <si>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</si>
  <si>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</si>
  <si>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</si>
  <si>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</si>
  <si>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</si>
  <si>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</si>
  <si>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</si>
  <si>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</si>
  <si>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</si>
  <si>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</si>
  <si>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</si>
  <si>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</si>
  <si>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</si>
  <si>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</si>
  <si>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</si>
  <si>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</si>
  <si>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</si>
  <si>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</si>
  <si>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</si>
  <si>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</si>
  <si>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</si>
  <si>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</si>
  <si>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</si>
  <si>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</si>
  <si>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</si>
  <si>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</si>
  <si>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</si>
  <si>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</si>
  <si>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</si>
  <si>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</si>
  <si>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</si>
  <si>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</si>
  <si>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</si>
  <si>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</si>
  <si>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</si>
  <si>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</si>
  <si>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</si>
  <si>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</si>
  <si>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</si>
  <si>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</si>
  <si>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</si>
  <si>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</si>
  <si>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</si>
  <si>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</si>
  <si>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</si>
  <si>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</si>
  <si>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</si>
  <si>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</si>
  <si>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</si>
  <si>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</si>
  <si>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</si>
  <si>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</si>
  <si>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</si>
  <si>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</si>
  <si>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</si>
  <si>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</si>
  <si>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</si>
  <si>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</si>
  <si>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</si>
  <si>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</si>
  <si>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</si>
  <si>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</si>
  <si>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</si>
  <si>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</si>
  <si>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</si>
  <si>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</si>
  <si>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</si>
  <si>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</si>
  <si>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</si>
  <si>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</si>
  <si>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</si>
  <si>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</si>
  <si>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</si>
  <si>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</si>
  <si>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</si>
  <si>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</si>
  <si>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</si>
  <si>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</si>
  <si>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</si>
  <si>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</si>
  <si>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</si>
  <si>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</si>
  <si>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</si>
  <si>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</si>
  <si>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</si>
  <si>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</si>
  <si>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</si>
  <si>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</si>
  <si>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</si>
  <si>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</si>
  <si>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</si>
  <si>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</si>
  <si>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</si>
  <si>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</si>
  <si>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</si>
  <si>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</si>
  <si>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</si>
  <si>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</si>
  <si>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</si>
  <si>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</si>
  <si>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</si>
  <si>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</si>
  <si>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</si>
  <si>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</si>
  <si>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</si>
  <si>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</si>
  <si>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</si>
  <si>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</si>
  <si>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</si>
  <si>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</si>
  <si>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</si>
  <si>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</si>
  <si>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</si>
  <si>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</si>
  <si>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</si>
  <si>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</si>
  <si>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</si>
  <si>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</si>
  <si>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</si>
  <si>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</si>
  <si>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</si>
  <si>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</si>
  <si>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</si>
  <si>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</si>
  <si>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</si>
  <si>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</si>
  <si>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</si>
  <si>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</si>
  <si>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</si>
  <si>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</si>
  <si>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</si>
  <si>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</si>
  <si>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</si>
  <si>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</si>
  <si>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</si>
  <si>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</si>
  <si>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</si>
  <si>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</si>
  <si>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</si>
  <si>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</si>
  <si>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</si>
  <si>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</si>
  <si>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</si>
  <si>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</si>
  <si>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</si>
  <si>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</si>
  <si>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</si>
  <si>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</si>
  <si>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</si>
  <si>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</si>
  <si>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</si>
  <si>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</si>
  <si>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</si>
  <si>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</si>
  <si>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</si>
  <si>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</si>
  <si>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</si>
  <si>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</si>
  <si>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</si>
  <si>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</si>
  <si>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</si>
  <si>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</si>
  <si>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</si>
  <si>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</si>
  <si>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</si>
  <si>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</si>
  <si>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</si>
  <si>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</si>
  <si>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</si>
  <si>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</si>
  <si>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</si>
  <si>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</si>
  <si>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</si>
  <si>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</si>
  <si>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</si>
  <si>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</si>
  <si>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</si>
  <si>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</si>
  <si>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</si>
  <si>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</si>
  <si>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</si>
  <si>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</si>
  <si>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</si>
  <si>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</si>
  <si>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</si>
  <si>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</si>
  <si>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</si>
  <si>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</si>
  <si>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</si>
  <si>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</si>
  <si>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</si>
  <si>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</si>
  <si>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</si>
  <si>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</si>
  <si>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</si>
  <si>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</si>
  <si>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</si>
  <si>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</si>
  <si>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</si>
  <si>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</si>
  <si>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</si>
  <si>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</si>
  <si>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</si>
  <si>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</si>
  <si>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</si>
  <si>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</si>
  <si>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</si>
  <si>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</si>
  <si>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</si>
  <si>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</si>
  <si>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</si>
  <si>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</si>
  <si>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</si>
  <si>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</si>
  <si>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</si>
  <si>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</si>
  <si>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</si>
  <si>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</si>
  <si>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</si>
  <si>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</si>
  <si>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</si>
  <si>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</si>
  <si>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</si>
  <si>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</si>
  <si>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</si>
  <si>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</si>
  <si>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</si>
  <si>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</si>
  <si>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</si>
  <si>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</si>
  <si>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</si>
  <si>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</si>
  <si>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</si>
  <si>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</si>
  <si>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</si>
  <si>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</si>
  <si>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</si>
  <si>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</si>
  <si>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</si>
  <si>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</si>
  <si>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</si>
  <si>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</si>
  <si>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</si>
  <si>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</si>
  <si>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</si>
  <si>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</si>
  <si>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</si>
  <si>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</si>
  <si>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</si>
  <si>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</si>
  <si>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</si>
  <si>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</si>
  <si>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</si>
  <si>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</si>
  <si>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</si>
  <si>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</si>
  <si>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</si>
  <si>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</si>
  <si>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</si>
  <si>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</si>
  <si>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</si>
  <si>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</si>
  <si>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</si>
  <si>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</si>
  <si>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</si>
  <si>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</si>
  <si>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</si>
  <si>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</si>
  <si>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</si>
  <si>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</si>
  <si>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</si>
  <si>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</si>
  <si>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</si>
  <si>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</si>
  <si>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</si>
  <si>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</si>
  <si>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</si>
  <si>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</si>
  <si>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</si>
  <si>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</si>
  <si>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</si>
  <si>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</si>
  <si>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</si>
  <si>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</si>
  <si>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</si>
  <si>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</si>
  <si>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</si>
  <si>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</si>
  <si>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</si>
  <si>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</si>
  <si>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</si>
  <si>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</si>
  <si>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</si>
  <si>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</si>
  <si>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</si>
  <si>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</si>
  <si>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</si>
  <si>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</si>
  <si>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</si>
  <si>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</si>
  <si>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</si>
  <si>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</si>
  <si>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</si>
  <si>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</si>
  <si>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</si>
  <si>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</si>
  <si>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</si>
  <si>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</si>
  <si>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</si>
  <si>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</si>
  <si>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</si>
  <si>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</si>
  <si>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</si>
  <si>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</si>
  <si>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</si>
  <si>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</si>
  <si>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</si>
  <si>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</si>
  <si>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</si>
  <si>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</si>
  <si>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</si>
  <si>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</si>
  <si>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</si>
  <si>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</si>
  <si>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</si>
  <si>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</si>
  <si>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</si>
  <si>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</si>
  <si>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</si>
  <si>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</si>
  <si>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</si>
  <si>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</si>
  <si>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</si>
  <si>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</si>
  <si>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</si>
  <si>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</si>
  <si>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</si>
  <si>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</si>
  <si>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</si>
  <si>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</si>
  <si>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</si>
  <si>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</si>
  <si>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</si>
  <si>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</si>
  <si>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</si>
  <si>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</si>
  <si>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</si>
  <si>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</si>
  <si>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</si>
  <si>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</si>
  <si>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</si>
  <si>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</si>
  <si>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</si>
  <si>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</si>
  <si>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</si>
  <si>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</si>
  <si>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</si>
  <si>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</si>
  <si>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</si>
  <si>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</si>
  <si>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</si>
  <si>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</si>
  <si>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</si>
  <si>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</si>
  <si>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</si>
  <si>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</si>
  <si>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</si>
  <si>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</si>
  <si>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</si>
  <si>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</si>
  <si>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</si>
  <si>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</si>
  <si>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</si>
  <si>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</si>
  <si>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</si>
  <si>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</si>
  <si>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</si>
  <si>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</si>
  <si>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</si>
  <si>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</si>
  <si>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</si>
  <si>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</si>
  <si>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</si>
  <si>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</si>
  <si>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</si>
  <si>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</si>
  <si>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</si>
  <si>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</si>
  <si>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</si>
  <si>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</si>
  <si>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</si>
  <si>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</si>
  <si>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</si>
  <si>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</si>
  <si>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</si>
  <si>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</si>
  <si>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</si>
  <si>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</si>
  <si>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</si>
  <si>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</si>
  <si>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</si>
  <si>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</si>
  <si>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</si>
  <si>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</si>
  <si>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</si>
  <si>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</si>
  <si>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</si>
  <si>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</si>
  <si>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</si>
  <si>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</si>
  <si>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</si>
  <si>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</si>
  <si>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</si>
  <si>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</si>
  <si>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</si>
  <si>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</si>
  <si>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</si>
  <si>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</si>
  <si>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</si>
  <si>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</si>
  <si>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</si>
  <si>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</si>
  <si>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</si>
  <si>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</si>
  <si>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</si>
  <si>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</si>
  <si>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</si>
  <si>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</si>
  <si>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</si>
  <si>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</si>
  <si>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</si>
  <si>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</si>
  <si>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</si>
  <si>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</si>
  <si>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</si>
  <si>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</si>
  <si>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</si>
  <si>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</si>
  <si>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</si>
  <si>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</si>
  <si>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</si>
  <si>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</si>
  <si>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</si>
  <si>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</si>
  <si>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</si>
  <si>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</si>
  <si>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</si>
  <si>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</si>
  <si>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</si>
  <si>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</si>
  <si>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</si>
  <si>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</si>
  <si>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</si>
  <si>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</si>
  <si>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</si>
  <si>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</si>
  <si>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</si>
  <si>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</si>
  <si>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</si>
  <si>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</si>
  <si>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</si>
  <si>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</si>
  <si>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</si>
  <si>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</si>
  <si>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</si>
  <si>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</si>
  <si>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</si>
  <si>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</si>
  <si>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</si>
  <si>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</si>
  <si>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</si>
  <si>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</si>
  <si>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</si>
  <si>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</si>
  <si>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</si>
  <si>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</si>
  <si>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</si>
  <si>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</si>
  <si>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</si>
  <si>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</si>
  <si>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</si>
  <si>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</si>
  <si>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</si>
  <si>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</si>
  <si>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</si>
  <si>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</si>
  <si>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</si>
  <si>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</si>
  <si>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</si>
  <si>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</si>
  <si>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</si>
  <si>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</si>
  <si>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</si>
  <si>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</si>
  <si>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</si>
  <si>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</si>
  <si>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</si>
  <si>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</si>
  <si>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</si>
  <si>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</si>
  <si>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</si>
  <si>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</si>
  <si>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</si>
  <si>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</si>
  <si>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</si>
  <si>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</si>
  <si>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</si>
  <si>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</si>
  <si>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</si>
  <si>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</si>
  <si>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</si>
  <si>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</si>
  <si>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</si>
  <si>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</si>
  <si>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</si>
  <si>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</si>
  <si>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</si>
  <si>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</si>
  <si>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</si>
  <si>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</si>
  <si>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</si>
  <si>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</si>
  <si>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</si>
  <si>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</si>
  <si>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</si>
  <si>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</si>
  <si>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</si>
  <si>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</si>
  <si>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</si>
  <si>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</si>
  <si>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</si>
  <si>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</si>
  <si>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</si>
  <si>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</si>
  <si>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</si>
  <si>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</si>
  <si>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</si>
  <si>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</si>
  <si>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</si>
  <si>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</si>
  <si>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</si>
  <si>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</si>
  <si>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</si>
  <si>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</si>
  <si>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</si>
  <si>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</si>
  <si>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</si>
  <si>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</si>
  <si>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</si>
  <si>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</si>
  <si>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</si>
  <si>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</si>
  <si>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</si>
  <si>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</si>
  <si>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</si>
  <si>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</si>
  <si>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</si>
  <si>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</si>
  <si>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</si>
  <si>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</si>
  <si>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</si>
  <si>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</si>
  <si>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</si>
  <si>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</si>
  <si>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</si>
  <si>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</si>
  <si>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</si>
  <si>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</si>
  <si>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</si>
  <si>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</si>
  <si>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</si>
  <si>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</si>
  <si>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</si>
  <si>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</si>
  <si>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</si>
  <si>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</si>
  <si>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</si>
  <si>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</si>
  <si>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</si>
  <si>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</si>
  <si>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</si>
  <si>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</si>
  <si>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</si>
  <si>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</si>
  <si>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</si>
  <si>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</si>
  <si>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</si>
  <si>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</si>
  <si>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</si>
  <si>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</si>
  <si>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</si>
  <si>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</si>
  <si>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</si>
  <si>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</si>
  <si>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</si>
  <si>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</si>
  <si>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</si>
  <si>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</si>
  <si>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</si>
  <si>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</si>
  <si>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</si>
  <si>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</si>
  <si>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</si>
  <si>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</si>
  <si>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</si>
  <si>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</si>
  <si>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</si>
  <si>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</si>
  <si>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</si>
  <si>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</si>
  <si>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</si>
  <si>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</si>
  <si>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</si>
  <si>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</si>
  <si>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</si>
  <si>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</si>
  <si>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</si>
  <si>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</si>
  <si>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</si>
  <si>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</si>
  <si>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</si>
  <si>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</si>
  <si>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</si>
  <si>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</si>
  <si>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</si>
  <si>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</si>
  <si>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</si>
  <si>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</si>
  <si>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</si>
  <si>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</si>
  <si>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</si>
  <si>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</si>
  <si>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</si>
  <si>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</si>
  <si>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</si>
  <si>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</si>
  <si>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</si>
  <si>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</si>
  <si>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</si>
  <si>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</si>
  <si>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</si>
  <si>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</si>
  <si>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</si>
  <si>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</si>
  <si>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</si>
  <si>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</si>
  <si>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</si>
  <si>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</si>
  <si>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</si>
  <si>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</si>
  <si>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</si>
  <si>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</si>
  <si>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</si>
  <si>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</si>
  <si>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</si>
  <si>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</si>
  <si>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</si>
  <si>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</si>
  <si>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</si>
  <si>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</si>
  <si>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</si>
  <si>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</si>
  <si>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</si>
  <si>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</si>
  <si>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</si>
  <si>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</si>
  <si>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</si>
  <si>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</si>
  <si>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</si>
  <si>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</si>
  <si>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</si>
  <si>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</si>
  <si>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</si>
  <si>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</si>
  <si>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</si>
  <si>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</si>
  <si>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</si>
  <si>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</si>
  <si>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</si>
  <si>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</si>
  <si>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</si>
  <si>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</si>
  <si>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</si>
  <si>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</si>
  <si>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</si>
  <si>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</si>
  <si>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</si>
  <si>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</si>
  <si>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</si>
  <si>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</si>
  <si>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</si>
  <si>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</si>
  <si>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</si>
  <si>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</si>
  <si>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</si>
  <si>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</si>
  <si>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</si>
  <si>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</si>
  <si>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</si>
  <si>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</si>
  <si>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</si>
  <si>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</si>
  <si>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</si>
  <si>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</si>
  <si>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</si>
  <si>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</si>
  <si>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</si>
  <si>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</si>
  <si>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</si>
  <si>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</si>
  <si>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</si>
  <si>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</si>
  <si>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</si>
  <si>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</si>
  <si>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</si>
  <si>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</si>
  <si>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</si>
  <si>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</si>
  <si>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</si>
  <si>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</si>
  <si>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</si>
  <si>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</si>
  <si>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</si>
  <si>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</si>
  <si>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</si>
  <si>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</si>
  <si>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</si>
  <si>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</si>
  <si>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</si>
  <si>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</si>
  <si>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</si>
  <si>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</si>
  <si>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</si>
  <si>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</si>
  <si>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</si>
  <si>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</si>
  <si>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</si>
  <si>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</si>
  <si>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</si>
  <si>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</si>
  <si>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</si>
  <si>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</si>
  <si>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</si>
  <si>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</si>
  <si>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</si>
  <si>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</si>
  <si>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</si>
  <si>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</si>
  <si>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</si>
  <si>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</si>
  <si>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</si>
  <si>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</si>
  <si>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</si>
  <si>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</si>
  <si>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</si>
  <si>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</si>
  <si>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</si>
  <si>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</si>
  <si>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</si>
  <si>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</si>
  <si>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</si>
  <si>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</si>
  <si>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</si>
  <si>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</si>
  <si>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</si>
  <si>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</si>
  <si>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</si>
  <si>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</si>
  <si>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</si>
  <si>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</si>
  <si>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</si>
  <si>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</si>
  <si>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</si>
  <si>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</si>
  <si>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</si>
  <si>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</si>
  <si>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</si>
  <si>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</si>
  <si>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</si>
  <si>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</si>
  <si>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</si>
  <si>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</si>
  <si>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</si>
  <si>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</si>
  <si>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</si>
  <si>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</si>
  <si>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</si>
  <si>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</si>
  <si>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</si>
  <si>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</si>
  <si>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</si>
  <si>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</si>
  <si>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</si>
  <si>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</si>
  <si>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</si>
  <si>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</si>
  <si>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</si>
  <si>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</si>
  <si>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</si>
  <si>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</si>
  <si>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</si>
  <si>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</si>
  <si>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</si>
  <si>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</si>
  <si>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</si>
  <si>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</si>
  <si>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</si>
  <si>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</si>
  <si>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</si>
  <si>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</si>
  <si>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</si>
  <si>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</si>
  <si>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</si>
  <si>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</si>
  <si>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</si>
  <si>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</si>
  <si>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</si>
  <si>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</si>
  <si>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</si>
  <si>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</si>
  <si>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</si>
  <si>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</si>
  <si>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</si>
  <si>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</si>
  <si>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</si>
  <si>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</si>
  <si>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</si>
  <si>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</si>
  <si>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</si>
  <si>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</si>
  <si>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</si>
  <si>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</si>
  <si>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</si>
  <si>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</si>
  <si>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</si>
  <si>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</si>
  <si>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</si>
  <si>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</si>
  <si>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</si>
  <si>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</si>
  <si>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</si>
  <si>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</si>
  <si>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</si>
  <si>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</si>
  <si>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</si>
  <si>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</si>
  <si>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</si>
  <si>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</si>
  <si>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</si>
  <si>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</si>
  <si>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</si>
  <si>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</si>
  <si>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</si>
  <si>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</si>
  <si>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</si>
  <si>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</si>
  <si>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</si>
  <si>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</si>
  <si>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</si>
  <si>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</si>
  <si>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</si>
  <si>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</si>
  <si>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</si>
  <si>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</si>
  <si>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</si>
  <si>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</si>
  <si>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</si>
  <si>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</si>
  <si>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</si>
  <si>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</si>
  <si>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</si>
  <si>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</si>
  <si>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</si>
  <si>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</si>
  <si>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</si>
  <si>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</si>
  <si>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</si>
  <si>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</si>
  <si>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</si>
  <si>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</si>
  <si>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</si>
  <si>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</si>
  <si>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</si>
  <si>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</si>
  <si>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</si>
  <si>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</si>
  <si>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</si>
  <si>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</si>
  <si>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</si>
  <si>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</si>
  <si>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</si>
  <si>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</si>
  <si>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</si>
  <si>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</si>
  <si>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</si>
  <si>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</si>
  <si>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</si>
  <si>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</si>
  <si>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</si>
  <si>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</si>
  <si>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</si>
  <si>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</si>
  <si>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</si>
  <si>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</si>
  <si>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</si>
  <si>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</si>
  <si>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</si>
  <si>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</si>
  <si>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</si>
  <si>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</si>
  <si>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</si>
  <si>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</si>
  <si>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</si>
  <si>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</si>
  <si>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</si>
  <si>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</si>
  <si>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</si>
  <si>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</si>
  <si>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</si>
  <si>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</si>
  <si>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</si>
  <si>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</si>
  <si>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</si>
  <si>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</si>
  <si>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</si>
  <si>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</si>
  <si>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</si>
  <si>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</si>
  <si>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</si>
  <si>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</si>
  <si>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</si>
  <si>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</si>
  <si>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</si>
  <si>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</si>
  <si>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</si>
  <si>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</si>
  <si>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</si>
  <si>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</si>
  <si>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</si>
  <si>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</si>
  <si>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</si>
  <si>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</si>
  <si>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</si>
  <si>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</si>
  <si>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</si>
  <si>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</si>
  <si>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</si>
  <si>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</si>
  <si>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</si>
  <si>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</si>
  <si>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</si>
  <si>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</si>
  <si>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</si>
  <si>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</si>
  <si>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</si>
  <si>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</si>
  <si>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</si>
  <si>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</si>
  <si>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</si>
  <si>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</si>
  <si>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</si>
  <si>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</si>
  <si>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</si>
  <si>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</si>
  <si>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</si>
  <si>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</si>
  <si>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</si>
  <si>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</si>
  <si>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</si>
  <si>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</si>
  <si>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</si>
  <si>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</si>
  <si>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</si>
  <si>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</si>
  <si>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</si>
  <si>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</si>
  <si>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</si>
  <si>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</si>
  <si>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</si>
  <si>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</si>
  <si>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</si>
  <si>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</si>
  <si>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</si>
  <si>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</si>
  <si>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</si>
  <si>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</si>
  <si>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</si>
  <si>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</si>
  <si>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</si>
  <si>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</si>
  <si>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</si>
  <si>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</si>
  <si>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</si>
  <si>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</si>
  <si>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</si>
  <si>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</si>
  <si>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</si>
  <si>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</si>
  <si>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</si>
  <si>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</si>
  <si>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</si>
  <si>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</si>
  <si>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</si>
  <si>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</si>
  <si>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</si>
  <si>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</si>
  <si>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</si>
  <si>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</si>
  <si>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</si>
  <si>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</si>
  <si>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</si>
  <si>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</si>
  <si>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</si>
  <si>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</si>
  <si>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</si>
  <si>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</si>
  <si>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</si>
  <si>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</si>
  <si>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</si>
  <si>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</si>
  <si>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</si>
  <si>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</si>
  <si>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</si>
  <si>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</si>
  <si>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</si>
  <si>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</si>
  <si>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</si>
  <si>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</si>
  <si>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</si>
  <si>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</si>
  <si>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</si>
  <si>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</si>
  <si>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</si>
  <si>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</si>
  <si>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</si>
  <si>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</si>
  <si>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</si>
  <si>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</si>
  <si>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</si>
  <si>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</si>
  <si>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</si>
  <si>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</si>
  <si>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</si>
  <si>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</si>
  <si>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</si>
  <si>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</si>
  <si>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</si>
  <si>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</si>
  <si>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</si>
  <si>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</si>
  <si>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</si>
  <si>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</si>
  <si>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</si>
  <si>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</si>
  <si>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</si>
  <si>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</si>
  <si>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</si>
  <si>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</si>
  <si>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</si>
  <si>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</si>
  <si>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</si>
  <si>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</si>
  <si>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</si>
  <si>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</si>
  <si>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</si>
  <si>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</si>
  <si>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</si>
  <si>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</si>
  <si>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</si>
  <si>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</si>
  <si>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</si>
  <si>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</si>
  <si>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</si>
  <si>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</si>
  <si>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</si>
  <si>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</si>
  <si>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</si>
  <si>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</si>
  <si>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</si>
  <si>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</si>
  <si>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</si>
  <si>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</si>
  <si>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</si>
  <si>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</si>
  <si>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</si>
  <si>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</si>
  <si>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</si>
  <si>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</si>
  <si>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</si>
  <si>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</si>
  <si>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</si>
  <si>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</si>
  <si>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</si>
  <si>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</si>
  <si>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</si>
  <si>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</si>
  <si>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</si>
  <si>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</si>
  <si>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</si>
  <si>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</si>
  <si>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</si>
  <si>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</si>
  <si>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</si>
  <si>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</si>
  <si>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</si>
  <si>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</si>
  <si>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</si>
  <si>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</si>
  <si>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</si>
  <si>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</si>
  <si>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</si>
  <si>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</si>
  <si>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</si>
  <si>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</si>
  <si>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</si>
  <si>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</si>
  <si>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</si>
  <si>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</si>
  <si>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</si>
  <si>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</si>
  <si>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</si>
  <si>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</si>
  <si>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</si>
  <si>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</si>
  <si>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</si>
  <si>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</si>
  <si>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</si>
  <si>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</si>
  <si>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</si>
  <si>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</si>
  <si>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</si>
  <si>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</si>
  <si>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</si>
  <si>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</si>
  <si>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</si>
  <si>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</si>
  <si>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</si>
  <si>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</si>
  <si>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</si>
  <si>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</si>
  <si>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</si>
  <si>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</si>
  <si>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</si>
  <si>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</si>
  <si>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</si>
  <si>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</si>
  <si>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</si>
  <si>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</si>
  <si>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</si>
  <si>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</si>
  <si>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</si>
  <si>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</si>
  <si>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</si>
  <si>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</si>
  <si>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</si>
  <si>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</si>
  <si>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</si>
  <si>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</si>
  <si>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</si>
  <si>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</si>
  <si>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</si>
  <si>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</si>
  <si>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</si>
  <si>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</si>
  <si>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</si>
  <si>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</si>
  <si>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</si>
  <si>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</si>
  <si>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</si>
  <si>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</si>
  <si>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</si>
  <si>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</si>
  <si>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</si>
  <si>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</si>
  <si>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</si>
  <si>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</si>
  <si>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</si>
  <si>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</si>
  <si>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</si>
  <si>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</si>
  <si>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</si>
  <si>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</si>
  <si>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</si>
  <si>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</si>
  <si>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</si>
  <si>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</si>
  <si>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</si>
  <si>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</si>
  <si>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</si>
  <si>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</si>
  <si>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</si>
  <si>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</si>
  <si>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</si>
  <si>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</si>
  <si>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</si>
  <si>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</si>
  <si>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</si>
  <si>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</si>
  <si>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</si>
  <si>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</si>
  <si>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</si>
  <si>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</si>
  <si>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</si>
  <si>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</si>
  <si>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</si>
  <si>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</si>
  <si>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</si>
  <si>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</si>
  <si>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</si>
  <si>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</si>
  <si>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</si>
  <si>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</si>
  <si>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</si>
  <si>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</si>
  <si>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</si>
  <si>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</si>
  <si>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</si>
  <si>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</si>
  <si>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</si>
  <si>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</si>
  <si>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</si>
  <si>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</si>
  <si>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</si>
  <si>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</si>
  <si>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</si>
  <si>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</si>
  <si>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</si>
  <si>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</si>
  <si>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</si>
  <si>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</si>
  <si>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</si>
  <si>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</si>
  <si>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</si>
  <si>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</si>
  <si>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</si>
  <si>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</si>
  <si>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</si>
  <si>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</si>
  <si>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</si>
  <si>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</si>
  <si>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</si>
  <si>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</si>
  <si>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</si>
  <si>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</si>
  <si>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</si>
  <si>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</si>
  <si>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</si>
  <si>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</si>
  <si>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</si>
  <si>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</si>
  <si>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</si>
  <si>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</si>
  <si>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</si>
  <si>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</si>
  <si>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</si>
  <si>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</si>
  <si>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</si>
  <si>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</si>
  <si>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</si>
  <si>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</si>
  <si>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</si>
  <si>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</si>
  <si>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</si>
  <si>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</si>
  <si>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</si>
  <si>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</si>
  <si>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</si>
  <si>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</si>
  <si>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</si>
  <si>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</si>
  <si>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</si>
  <si>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</si>
  <si>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</si>
  <si>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</si>
  <si>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</si>
  <si>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</si>
  <si>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</si>
  <si>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</si>
  <si>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</si>
  <si>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</si>
  <si>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</si>
  <si>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</si>
  <si>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</si>
  <si>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</si>
  <si>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</si>
  <si>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</si>
  <si>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</si>
  <si>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</si>
  <si>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</si>
  <si>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</si>
  <si>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</si>
  <si>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</si>
  <si>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</si>
  <si>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</si>
  <si>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</si>
  <si>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</si>
  <si>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</si>
  <si>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</si>
  <si>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</si>
  <si>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</si>
  <si>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</si>
  <si>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</si>
  <si>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</si>
  <si>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</si>
  <si>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</si>
  <si>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</si>
  <si>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</si>
  <si>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</si>
  <si>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</si>
  <si>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</si>
  <si>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</si>
  <si>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</si>
  <si>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</si>
  <si>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</si>
  <si>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</si>
  <si>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</si>
  <si>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</si>
  <si>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</si>
  <si>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</si>
  <si>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</si>
  <si>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</si>
  <si>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</si>
  <si>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</si>
  <si>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</si>
  <si>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</si>
  <si>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</si>
  <si>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</si>
  <si>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</si>
  <si>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</si>
  <si>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</si>
  <si>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</si>
  <si>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</si>
  <si>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</si>
  <si>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</si>
  <si>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</si>
  <si>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</si>
  <si>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</si>
  <si>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</si>
  <si>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</si>
  <si>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</si>
  <si>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</si>
  <si>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</si>
  <si>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</si>
  <si>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</si>
  <si>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</si>
  <si>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</si>
  <si>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</si>
  <si>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</si>
  <si>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</si>
  <si>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</si>
  <si>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</si>
  <si>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</si>
  <si>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</si>
  <si>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</si>
  <si>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</si>
  <si>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</si>
  <si>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</si>
  <si>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</si>
  <si>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</si>
  <si>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</si>
  <si>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</si>
  <si>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</si>
  <si>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</si>
  <si>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</si>
  <si>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</si>
  <si>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</si>
  <si>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</si>
  <si>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</si>
  <si>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</si>
  <si>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</si>
  <si>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</si>
  <si>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</si>
  <si>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</si>
  <si>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</si>
  <si>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</si>
  <si>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</si>
  <si>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</si>
  <si>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</si>
  <si>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</si>
  <si>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</si>
  <si>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</si>
  <si>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</si>
  <si>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</si>
  <si>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</si>
  <si>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</si>
  <si>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</si>
  <si>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</si>
  <si>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</si>
  <si>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</si>
  <si>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</si>
  <si>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</si>
  <si>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</si>
  <si>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</si>
  <si>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</si>
  <si>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</si>
  <si>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</si>
  <si>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</si>
  <si>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</si>
  <si>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</si>
  <si>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</si>
  <si>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</si>
  <si>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</si>
  <si>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</si>
  <si>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</si>
  <si>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</si>
  <si>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</si>
  <si>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</si>
  <si>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</si>
  <si>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</si>
  <si>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</si>
  <si>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</si>
  <si>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</si>
  <si>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</si>
  <si>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</si>
  <si>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</si>
  <si>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</si>
  <si>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</si>
  <si>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</si>
  <si>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</si>
  <si>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</si>
  <si>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</si>
  <si>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</si>
  <si>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</si>
  <si>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</si>
  <si>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</si>
  <si>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</si>
  <si>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</si>
  <si>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</si>
  <si>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</si>
  <si>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</si>
  <si>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</si>
  <si>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</si>
  <si>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</si>
  <si>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</si>
  <si>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</si>
  <si>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</si>
  <si>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</si>
  <si>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</si>
  <si>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</si>
  <si>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</si>
  <si>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</si>
  <si>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</si>
  <si>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</si>
  <si>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</si>
  <si>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</si>
  <si>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</si>
  <si>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</si>
  <si>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</si>
  <si>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</si>
  <si>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</si>
  <si>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</si>
  <si>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</si>
  <si>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</si>
  <si>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</si>
  <si>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</si>
  <si>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</si>
  <si>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</si>
  <si>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</si>
  <si>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</si>
  <si>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</si>
  <si>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</si>
  <si>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</si>
  <si>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</si>
  <si>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</si>
  <si>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</si>
  <si>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</si>
  <si>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</si>
  <si>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</si>
  <si>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</si>
  <si>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</si>
  <si>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</si>
  <si>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</si>
  <si>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</si>
  <si>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</si>
  <si>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</si>
  <si>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</si>
  <si>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</si>
  <si>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</si>
  <si>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</si>
  <si>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</si>
  <si>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</si>
  <si>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</si>
  <si>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</si>
  <si>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</si>
  <si>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</si>
  <si>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</si>
  <si>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</si>
  <si>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</si>
  <si>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</si>
  <si>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</si>
  <si>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</si>
  <si>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</si>
  <si>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</si>
  <si>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</si>
  <si>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</si>
  <si>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</si>
  <si>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</si>
  <si>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</si>
  <si>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</si>
  <si>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</si>
  <si>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</si>
  <si>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</si>
  <si>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</si>
  <si>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</si>
  <si>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</si>
  <si>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</si>
  <si>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</si>
  <si>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</si>
  <si>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</si>
  <si>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</si>
  <si>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</si>
  <si>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</si>
  <si>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</si>
  <si>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</si>
  <si>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</si>
  <si>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</si>
  <si>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</si>
  <si>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</si>
  <si>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</si>
  <si>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</si>
  <si>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</si>
  <si>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</si>
  <si>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</si>
  <si>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</si>
  <si>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</si>
  <si>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</si>
  <si>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</si>
  <si>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</si>
  <si>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</si>
  <si>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</si>
  <si>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</si>
  <si>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</si>
  <si>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</si>
  <si>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</si>
  <si>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</si>
  <si>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</si>
  <si>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</si>
  <si>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</si>
  <si>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</si>
  <si>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</si>
  <si>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</si>
  <si>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</si>
  <si>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</si>
  <si>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</si>
  <si>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</si>
  <si>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</si>
  <si>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</si>
  <si>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</si>
  <si>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</si>
  <si>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</si>
  <si>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</si>
  <si>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</si>
  <si>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</si>
  <si>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</si>
  <si>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</si>
  <si>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</si>
  <si>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</si>
  <si>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</si>
  <si>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</si>
  <si>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</si>
  <si>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</si>
  <si>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</si>
  <si>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</si>
  <si>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</si>
  <si>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</si>
  <si>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</si>
  <si>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</si>
  <si>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</si>
  <si>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</si>
  <si>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</si>
  <si>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</si>
  <si>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</si>
  <si>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</si>
  <si>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</si>
  <si>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</si>
  <si>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</si>
  <si>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</si>
  <si>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</si>
  <si>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</si>
  <si>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</si>
  <si>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</si>
  <si>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</si>
  <si>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</si>
  <si>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</si>
  <si>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</si>
  <si>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</si>
  <si>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</si>
  <si>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</si>
  <si>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</si>
  <si>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</si>
  <si>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</si>
  <si>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</si>
  <si>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</si>
  <si>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</si>
  <si>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</si>
  <si>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</si>
  <si>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</si>
  <si>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</si>
  <si>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</si>
  <si>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</si>
  <si>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</si>
  <si>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</si>
  <si>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</si>
  <si>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</si>
  <si>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</si>
  <si>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</si>
  <si>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</si>
  <si>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</si>
  <si>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</si>
  <si>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</si>
  <si>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</si>
  <si>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</si>
  <si>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</si>
  <si>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</si>
  <si>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</si>
  <si>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</si>
  <si>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</si>
  <si>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</si>
  <si>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</si>
  <si>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</si>
  <si>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</si>
  <si>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</si>
  <si>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</si>
  <si>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</si>
  <si>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</si>
  <si>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</si>
  <si>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</si>
  <si>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</si>
  <si>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</si>
  <si>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</si>
  <si>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</si>
  <si>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</si>
  <si>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</si>
  <si>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</si>
  <si>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</si>
  <si>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</si>
  <si>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</si>
  <si>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</si>
  <si>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</si>
  <si>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</si>
  <si>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</si>
  <si>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</si>
  <si>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</si>
  <si>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</si>
  <si>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</si>
  <si>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</si>
  <si>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</si>
  <si>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</si>
  <si>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</si>
  <si>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</si>
  <si>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</si>
  <si>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</si>
  <si>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</si>
  <si>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</si>
  <si>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</si>
  <si>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</si>
  <si>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</si>
  <si>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</si>
  <si>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</si>
  <si>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</si>
  <si>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</si>
  <si>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</si>
  <si>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</si>
  <si>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</si>
  <si>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</si>
  <si>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</si>
  <si>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</si>
  <si>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</si>
  <si>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</si>
  <si>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</si>
  <si>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</si>
  <si>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</si>
  <si>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</si>
  <si>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</si>
  <si>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</si>
  <si>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</si>
  <si>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</si>
  <si>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</si>
  <si>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</si>
  <si>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</si>
  <si>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</si>
  <si>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</si>
  <si>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</si>
  <si>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</si>
  <si>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</si>
  <si>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</si>
  <si>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</si>
  <si>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</si>
  <si>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</si>
  <si>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</si>
  <si>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</si>
  <si>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</si>
  <si>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</si>
  <si>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</si>
  <si>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</si>
  <si>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</si>
  <si>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</si>
  <si>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</si>
  <si>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</si>
  <si>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</si>
  <si>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</si>
  <si>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</si>
  <si>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</si>
  <si>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</si>
  <si>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</si>
  <si>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</si>
  <si>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</si>
  <si>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</si>
  <si>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</si>
  <si>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</si>
  <si>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</si>
  <si>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</si>
  <si>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</si>
  <si>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</si>
  <si>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</si>
  <si>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</si>
  <si>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</si>
  <si>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</si>
  <si>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</si>
  <si>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</si>
  <si>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</si>
  <si>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</si>
  <si>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</si>
  <si>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</si>
  <si>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</si>
  <si>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</si>
  <si>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</si>
  <si>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</si>
  <si>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</si>
  <si>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</si>
  <si>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</si>
  <si>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</si>
  <si>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</si>
  <si>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</si>
  <si>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</si>
  <si>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</si>
  <si>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</si>
  <si>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</si>
  <si>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</si>
  <si>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</si>
  <si>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</si>
  <si>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</si>
  <si>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</si>
  <si>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</si>
  <si>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</si>
  <si>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</si>
  <si>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</si>
  <si>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</si>
  <si>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</si>
  <si>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</si>
  <si>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</si>
  <si>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</si>
  <si>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</si>
  <si>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</si>
  <si>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</si>
  <si>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</si>
  <si>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</si>
  <si>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</si>
  <si>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</si>
  <si>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</si>
  <si>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</si>
  <si>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</si>
  <si>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</si>
  <si>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</si>
  <si>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</si>
  <si>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</si>
  <si>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</si>
  <si>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</si>
  <si>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</si>
  <si>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</si>
  <si>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</si>
  <si>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</si>
  <si>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</si>
  <si>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</si>
  <si>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</si>
  <si>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</si>
  <si>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</si>
  <si>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</si>
  <si>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</si>
  <si>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</si>
  <si>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</si>
  <si>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</si>
  <si>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</si>
  <si>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</si>
  <si>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</si>
  <si>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</si>
  <si>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</si>
  <si>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</si>
  <si>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</si>
  <si>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</si>
  <si>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</si>
  <si>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</si>
  <si>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</si>
  <si>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</si>
  <si>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</si>
  <si>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</si>
  <si>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</si>
  <si>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</si>
  <si>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</si>
  <si>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</si>
  <si>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</si>
  <si>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</si>
  <si>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</si>
  <si>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</si>
  <si>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</si>
  <si>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</si>
  <si>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</si>
  <si>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</si>
  <si>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</si>
  <si>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</si>
  <si>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</si>
  <si>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</si>
  <si>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</si>
  <si>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</si>
  <si>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</si>
  <si>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</si>
  <si>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</si>
  <si>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</si>
  <si>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</si>
  <si>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</si>
  <si>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</si>
  <si>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</si>
  <si>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</si>
  <si>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</si>
  <si>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</si>
  <si>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</si>
  <si>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</si>
  <si>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</si>
  <si>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</si>
  <si>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</si>
  <si>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</si>
  <si>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</si>
  <si>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</si>
  <si>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</si>
  <si>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</si>
  <si>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</si>
  <si>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</si>
  <si>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</si>
  <si>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</si>
  <si>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</si>
  <si>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</si>
  <si>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</si>
  <si>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</si>
  <si>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</si>
  <si>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</si>
  <si>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</si>
  <si>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</si>
  <si>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</si>
  <si>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</si>
  <si>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</si>
  <si>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</si>
  <si>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</si>
  <si>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</si>
  <si>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</si>
  <si>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</si>
  <si>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</si>
  <si>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</si>
  <si>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</si>
  <si>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</si>
  <si>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</si>
  <si>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</si>
  <si>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</si>
  <si>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</si>
  <si>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</si>
  <si>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</si>
  <si>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</si>
  <si>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</si>
  <si>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</si>
  <si>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</si>
  <si>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</si>
  <si>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</si>
  <si>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</si>
  <si>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</si>
  <si>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</si>
  <si>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</si>
  <si>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</si>
  <si>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</si>
  <si>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</si>
  <si>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</si>
  <si>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</si>
  <si>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</si>
  <si>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</si>
  <si>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</si>
  <si>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</si>
  <si>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</si>
  <si>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</si>
  <si>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</si>
  <si>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</si>
  <si>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</si>
  <si>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</si>
  <si>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</si>
  <si>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</si>
  <si>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</si>
  <si>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</si>
  <si>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</si>
  <si>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</si>
  <si>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</si>
  <si>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</si>
  <si>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</si>
  <si>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</si>
  <si>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</si>
  <si>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</si>
  <si>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</si>
  <si>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</si>
  <si>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</si>
  <si>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</si>
  <si>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</si>
  <si>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</si>
  <si>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</si>
  <si>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</si>
  <si>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</si>
  <si>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</si>
  <si>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</si>
  <si>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</si>
  <si>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</si>
  <si>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</si>
  <si>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</si>
  <si>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</si>
  <si>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</si>
  <si>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</si>
  <si>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</si>
  <si>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</si>
  <si>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</si>
  <si>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</si>
  <si>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</si>
  <si>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</si>
  <si>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</si>
  <si>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</si>
  <si>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</si>
  <si>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</si>
  <si>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</si>
  <si>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</si>
  <si>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</si>
  <si>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</si>
  <si>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</si>
  <si>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</si>
  <si>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</si>
  <si>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</si>
  <si>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</si>
  <si>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</si>
  <si>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</si>
  <si>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</si>
  <si>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</si>
  <si>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</si>
  <si>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</si>
  <si>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</si>
  <si>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</si>
  <si>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</si>
  <si>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</si>
  <si>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</si>
  <si>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</si>
  <si>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</si>
  <si>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</si>
  <si>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</si>
  <si>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</si>
  <si>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</si>
  <si>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</si>
  <si>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</si>
  <si>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</si>
  <si>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</si>
  <si>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</si>
  <si>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</si>
  <si>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</si>
  <si>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</si>
  <si>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</si>
  <si>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</si>
  <si>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</si>
  <si>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</si>
  <si>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</si>
  <si>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</si>
  <si>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</si>
  <si>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</si>
  <si>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</si>
  <si>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</si>
  <si>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</si>
  <si>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</si>
  <si>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</si>
  <si>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</si>
  <si>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</si>
  <si>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</si>
  <si>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</si>
  <si>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</si>
  <si>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</si>
  <si>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</si>
  <si>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</si>
  <si>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</si>
  <si>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</si>
  <si>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</si>
  <si>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</si>
  <si>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</si>
  <si>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</si>
  <si>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</si>
  <si>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</si>
  <si>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</si>
  <si>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</si>
  <si>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</si>
  <si>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</si>
  <si>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</si>
  <si>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</si>
  <si>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</si>
  <si>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</si>
  <si>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</si>
  <si>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</si>
  <si>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</si>
  <si>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</si>
  <si>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</si>
  <si>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</si>
  <si>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</si>
  <si>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</si>
  <si>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</si>
  <si>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</si>
  <si>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</si>
  <si>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</si>
  <si>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</si>
  <si>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</si>
  <si>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</si>
  <si>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</si>
  <si>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</si>
  <si>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</si>
  <si>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</si>
  <si>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</si>
  <si>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</si>
  <si>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</si>
  <si>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</si>
  <si>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</si>
  <si>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</si>
  <si>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</si>
  <si>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</si>
  <si>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</si>
  <si>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</si>
  <si>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</si>
  <si>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</si>
  <si>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</si>
  <si>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</si>
  <si>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</si>
  <si>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</si>
  <si>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</si>
  <si>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</si>
  <si>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</si>
  <si>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</si>
  <si>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</si>
  <si>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</si>
  <si>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</si>
  <si>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</si>
  <si>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</si>
  <si>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</si>
  <si>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</si>
  <si>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</si>
  <si>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</si>
  <si>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</si>
  <si>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</si>
  <si>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</si>
  <si>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</si>
  <si>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</si>
  <si>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</si>
  <si>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</si>
  <si>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</si>
  <si>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</si>
  <si>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</si>
  <si>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</si>
  <si>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</si>
  <si>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</si>
  <si>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</si>
  <si>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</si>
  <si>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</si>
  <si>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</si>
  <si>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</si>
  <si>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</si>
  <si>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</si>
  <si>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</si>
  <si>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</si>
  <si>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</si>
  <si>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</si>
  <si>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</si>
  <si>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</si>
  <si>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</si>
  <si>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</si>
  <si>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</si>
  <si>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</si>
  <si>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</si>
  <si>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</si>
  <si>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</si>
  <si>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</si>
  <si>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</si>
  <si>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</si>
  <si>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</si>
  <si>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</si>
  <si>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</si>
  <si>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</si>
  <si>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</si>
  <si>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</si>
  <si>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</si>
  <si>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</si>
  <si>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</si>
  <si>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</si>
  <si>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</si>
  <si>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</si>
  <si>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</si>
  <si>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</si>
  <si>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</si>
  <si>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</si>
  <si>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</si>
  <si>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</si>
  <si>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</si>
  <si>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</si>
  <si>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</si>
  <si>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</si>
  <si>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</si>
  <si>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</si>
  <si>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</si>
  <si>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</si>
  <si>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</si>
  <si>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</si>
  <si>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</si>
  <si>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</si>
  <si>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</si>
  <si>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</si>
  <si>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</si>
  <si>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</si>
  <si>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</si>
  <si>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</si>
  <si>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</si>
  <si>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</si>
  <si>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</si>
  <si>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</si>
  <si>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</si>
  <si>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</si>
  <si>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</si>
  <si>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</si>
  <si>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</si>
  <si>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</si>
  <si>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</si>
  <si>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</si>
  <si>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</si>
  <si>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</si>
  <si>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</si>
  <si>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</si>
  <si>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</si>
  <si>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</si>
  <si>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</si>
  <si>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</si>
  <si>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</si>
  <si>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</si>
  <si>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</si>
  <si>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</si>
  <si>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</si>
  <si>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</si>
  <si>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</si>
  <si>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</si>
  <si>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</si>
  <si>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</si>
  <si>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</si>
  <si>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</si>
  <si>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</si>
  <si>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</si>
  <si>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</si>
  <si>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</si>
  <si>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</si>
  <si>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</si>
  <si>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</si>
  <si>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</si>
  <si>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</si>
  <si>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</si>
  <si>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</si>
  <si>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</si>
  <si>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</si>
  <si>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</si>
  <si>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</si>
  <si>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</si>
  <si>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</si>
  <si>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</si>
  <si>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</si>
  <si>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</si>
  <si>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</si>
  <si>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</si>
  <si>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</si>
  <si>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</si>
  <si>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</si>
  <si>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</si>
  <si>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</si>
  <si>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</si>
  <si>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</si>
  <si>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</si>
  <si>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</si>
  <si>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</si>
  <si>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</si>
  <si>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</si>
  <si>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</si>
  <si>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</si>
  <si>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</si>
  <si>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</si>
  <si>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</si>
  <si>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</si>
  <si>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</si>
  <si>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</si>
  <si>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</si>
  <si>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</si>
  <si>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</si>
  <si>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</si>
  <si>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</si>
  <si>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</si>
  <si>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</si>
  <si>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</si>
  <si>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</si>
  <si>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</si>
  <si>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</si>
  <si>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</si>
  <si>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</si>
  <si>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</si>
  <si>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</si>
  <si>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</si>
  <si>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</si>
  <si>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</si>
  <si>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</si>
  <si>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</si>
  <si>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</si>
  <si>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</si>
  <si>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</si>
  <si>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</si>
  <si>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</si>
  <si>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</si>
  <si>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</si>
  <si>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</si>
  <si>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</si>
  <si>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</si>
  <si>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</si>
  <si>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</si>
  <si>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</si>
  <si>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</si>
  <si>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</si>
  <si>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</si>
  <si>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</si>
  <si>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</si>
  <si>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</si>
  <si>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</si>
  <si>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</si>
  <si>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</si>
  <si>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</si>
  <si>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</si>
  <si>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</si>
  <si>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</si>
  <si>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</si>
  <si>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</si>
  <si>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</si>
  <si>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</si>
  <si>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</si>
  <si>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</si>
  <si>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</si>
  <si>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</si>
  <si>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</si>
  <si>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</si>
  <si>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</si>
  <si>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</si>
  <si>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</si>
  <si>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</si>
  <si>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</si>
  <si>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</si>
  <si>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</si>
  <si>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</si>
  <si>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</si>
  <si>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</si>
  <si>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</si>
  <si>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</si>
  <si>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</si>
  <si>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</si>
  <si>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</si>
  <si>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</si>
  <si>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</si>
  <si>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</si>
  <si>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</si>
  <si>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</si>
  <si>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</si>
  <si>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</si>
  <si>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</si>
  <si>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</si>
  <si>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</si>
  <si>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</si>
  <si>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</si>
  <si>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</si>
  <si>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</si>
  <si>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</si>
  <si>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</si>
  <si>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</si>
  <si>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</si>
  <si>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</si>
  <si>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</si>
  <si>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</si>
  <si>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</si>
  <si>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</si>
  <si>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</si>
  <si>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</si>
  <si>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</si>
  <si>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</si>
  <si>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</si>
  <si>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</si>
  <si>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</si>
  <si>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</si>
  <si>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</si>
  <si>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</si>
  <si>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</si>
  <si>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</si>
  <si>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</si>
  <si>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</si>
  <si>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</si>
  <si>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</si>
  <si>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</si>
  <si>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</si>
  <si>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</si>
  <si>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</si>
  <si>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</si>
  <si>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</si>
  <si>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</si>
  <si>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</si>
  <si>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</si>
  <si>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</si>
  <si>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</si>
  <si>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</si>
  <si>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</si>
  <si>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</si>
  <si>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</si>
  <si>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</si>
  <si>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</si>
  <si>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</si>
  <si>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</si>
  <si>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</si>
  <si>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</si>
  <si>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</si>
  <si>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</si>
  <si>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</si>
  <si>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</si>
  <si>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</si>
  <si>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</si>
  <si>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</si>
  <si>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</si>
  <si>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</si>
  <si>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</si>
  <si>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</si>
  <si>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</si>
  <si>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</si>
  <si>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</si>
  <si>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</si>
  <si>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</si>
  <si>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</si>
  <si>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</si>
  <si>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</si>
  <si>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</si>
  <si>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</si>
  <si>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</si>
  <si>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</si>
  <si>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</si>
  <si>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</si>
  <si>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</si>
  <si>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</si>
  <si>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</si>
  <si>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</si>
  <si>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</si>
  <si>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</si>
  <si>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</si>
  <si>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</si>
  <si>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</si>
  <si>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</si>
  <si>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</si>
  <si>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</si>
  <si>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</si>
  <si>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</si>
  <si>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</si>
  <si>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</si>
  <si>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</si>
  <si>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</si>
  <si>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</si>
  <si>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</si>
  <si>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</si>
  <si>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</si>
  <si>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</si>
  <si>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</si>
  <si>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</si>
  <si>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</si>
  <si>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</si>
  <si>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</si>
  <si>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</si>
  <si>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</si>
  <si>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</si>
  <si>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</si>
  <si>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</si>
  <si>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</si>
  <si>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</si>
  <si>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</si>
  <si>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</si>
  <si>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</si>
  <si>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</si>
  <si>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</si>
  <si>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</si>
  <si>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</si>
  <si>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</si>
  <si>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</si>
  <si>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</si>
  <si>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</si>
  <si>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</si>
  <si>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</si>
  <si>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</si>
  <si>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</si>
  <si>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</si>
  <si>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</si>
  <si>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</si>
  <si>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</si>
  <si>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</si>
  <si>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</si>
  <si>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</si>
  <si>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</si>
  <si>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</si>
  <si>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</si>
  <si>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</si>
  <si>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</si>
  <si>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</si>
  <si>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</si>
  <si>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</si>
  <si>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</si>
  <si>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</si>
  <si>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</si>
  <si>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</si>
  <si>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</si>
  <si>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</si>
  <si>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</si>
  <si>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</si>
  <si>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</si>
  <si>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</si>
  <si>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</si>
  <si>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</si>
  <si>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</si>
  <si>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</si>
  <si>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</si>
  <si>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</si>
  <si>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</si>
  <si>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</si>
  <si>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</si>
  <si>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</si>
  <si>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</si>
  <si>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</si>
  <si>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</si>
  <si>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</si>
  <si>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</si>
  <si>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</si>
  <si>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</si>
  <si>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</si>
  <si>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</si>
  <si>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</si>
  <si>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</si>
  <si>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</si>
  <si>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</si>
  <si>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</si>
  <si>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</si>
  <si>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</si>
  <si>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</si>
  <si>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</si>
  <si>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</si>
  <si>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</si>
  <si>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</si>
  <si>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</si>
  <si>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</si>
  <si>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</si>
  <si>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</si>
  <si>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</si>
  <si>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</si>
  <si>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</si>
  <si>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</si>
  <si>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</si>
  <si>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</si>
  <si>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</si>
  <si>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</si>
  <si>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</si>
  <si>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</si>
  <si>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</si>
  <si>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</si>
  <si>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</si>
  <si>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</si>
  <si>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</si>
  <si>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</si>
  <si>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</si>
  <si>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</si>
  <si>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</si>
  <si>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</si>
  <si>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</si>
  <si>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</si>
  <si>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</si>
  <si>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</si>
  <si>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</si>
  <si>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</si>
  <si>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</si>
  <si>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</si>
  <si>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</si>
  <si>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</si>
  <si>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</si>
  <si>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</si>
  <si>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</si>
  <si>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</si>
  <si>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</si>
  <si>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</si>
  <si>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</si>
  <si>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</si>
  <si>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</si>
  <si>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</si>
  <si>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</si>
  <si>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</si>
  <si>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</si>
  <si>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</si>
  <si>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</si>
  <si>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</si>
  <si>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</si>
  <si>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</si>
  <si>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</si>
  <si>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</si>
  <si>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</si>
  <si>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</si>
  <si>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</si>
  <si>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</si>
  <si>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</si>
  <si>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</si>
  <si>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</si>
  <si>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</si>
  <si>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</si>
  <si>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</si>
  <si>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</si>
  <si>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</si>
  <si>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</si>
  <si>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</si>
  <si>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</si>
  <si>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</si>
  <si>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</si>
  <si>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</si>
  <si>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</si>
  <si>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</si>
  <si>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</si>
  <si>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</si>
  <si>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</si>
  <si>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</si>
  <si>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</si>
  <si>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</si>
  <si>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</si>
  <si>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</si>
  <si>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</si>
  <si>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</si>
  <si>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</si>
  <si>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</si>
  <si>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</si>
  <si>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</si>
  <si>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</si>
  <si>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</si>
  <si>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</si>
  <si>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</si>
  <si>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</si>
  <si>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</si>
  <si>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</si>
  <si>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</si>
  <si>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</si>
  <si>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</si>
  <si>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</si>
  <si>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</si>
  <si>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</si>
  <si>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</si>
  <si>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</si>
  <si>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</si>
  <si>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</si>
  <si>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</si>
  <si>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</si>
  <si>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</si>
  <si>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</si>
  <si>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</si>
  <si>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</si>
  <si>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</si>
  <si>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</si>
  <si>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</si>
  <si>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</si>
  <si>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</si>
  <si>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</si>
  <si>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</si>
  <si>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</si>
  <si>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</si>
  <si>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</si>
  <si>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</si>
  <si>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</si>
  <si>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</si>
  <si>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</si>
  <si>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</si>
  <si>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</si>
  <si>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</si>
  <si>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</si>
  <si>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</si>
  <si>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</si>
  <si>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</si>
  <si>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</si>
  <si>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</si>
  <si>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</si>
  <si>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</si>
  <si>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</si>
  <si>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</si>
  <si>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</si>
  <si>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</si>
  <si>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</si>
  <si>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</si>
  <si>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</si>
  <si>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</si>
  <si>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</si>
  <si>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</si>
  <si>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</si>
  <si>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</si>
  <si>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</si>
  <si>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</si>
  <si>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</si>
  <si>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</si>
  <si>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</si>
  <si>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</si>
  <si>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</si>
  <si>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</si>
  <si>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</si>
  <si>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</si>
  <si>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</si>
  <si>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</si>
  <si>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</si>
  <si>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</si>
  <si>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</si>
  <si>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</si>
  <si>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</si>
  <si>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</si>
  <si>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</si>
  <si>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</si>
  <si>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</si>
  <si>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</si>
  <si>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</si>
  <si>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</si>
  <si>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</si>
  <si>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</si>
  <si>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</si>
  <si>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</si>
  <si>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</si>
  <si>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</si>
  <si>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</si>
  <si>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</si>
  <si>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</si>
  <si>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</si>
  <si>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</si>
  <si>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</si>
  <si>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</si>
  <si>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</si>
  <si>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</si>
  <si>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</si>
  <si>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</si>
  <si>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</si>
  <si>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</si>
  <si>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</si>
  <si>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</si>
  <si>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</si>
  <si>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</si>
  <si>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</si>
  <si>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</si>
  <si>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</si>
  <si>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</si>
  <si>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</si>
  <si>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</si>
  <si>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</si>
  <si>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</si>
  <si>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</si>
  <si>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</si>
  <si>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</si>
  <si>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</si>
  <si>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</si>
  <si>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</si>
  <si>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</si>
  <si>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</si>
  <si>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</si>
  <si>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</si>
  <si>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</si>
  <si>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</si>
  <si>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</si>
  <si>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</si>
  <si>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</si>
  <si>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</si>
  <si>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</si>
  <si>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</si>
  <si>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</si>
  <si>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</si>
  <si>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</si>
  <si>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</si>
  <si>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</si>
  <si>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</si>
  <si>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</si>
  <si>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</si>
  <si>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</si>
  <si>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</si>
  <si>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</si>
  <si>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</si>
  <si>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</si>
  <si>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</si>
  <si>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</si>
  <si>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</si>
  <si>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</si>
  <si>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</si>
  <si>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</si>
  <si>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</si>
  <si>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</si>
  <si>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</si>
  <si>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</si>
  <si>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</si>
  <si>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</si>
  <si>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</si>
  <si>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</si>
  <si>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</si>
  <si>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</si>
  <si>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</si>
  <si>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</si>
  <si>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</si>
  <si>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</si>
  <si>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</si>
  <si>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</si>
  <si>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</si>
  <si>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</si>
  <si>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</si>
  <si>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</si>
  <si>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</si>
  <si>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</si>
  <si>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</si>
  <si>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</si>
  <si>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</si>
  <si>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</si>
  <si>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</si>
  <si>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</si>
  <si>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</si>
  <si>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</si>
  <si>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</si>
  <si>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</si>
  <si>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</si>
  <si>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</si>
  <si>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</si>
  <si>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</si>
  <si>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</si>
  <si>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</si>
  <si>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</si>
  <si>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</si>
  <si>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</si>
  <si>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</si>
  <si>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</si>
  <si>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</si>
  <si>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</si>
  <si>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</si>
  <si>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</si>
  <si>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</si>
  <si>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</si>
  <si>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</si>
  <si>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</si>
  <si>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</si>
  <si>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</si>
  <si>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</si>
  <si>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</si>
  <si>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</si>
  <si>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</si>
  <si>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</si>
  <si>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</si>
  <si>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</si>
  <si>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</si>
  <si>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</si>
  <si>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</si>
  <si>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</si>
  <si>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</si>
  <si>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</si>
  <si>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</si>
  <si>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</si>
  <si>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</si>
  <si>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</si>
  <si>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</si>
  <si>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</si>
  <si>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</si>
  <si>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</si>
  <si>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</si>
  <si>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</si>
  <si>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</si>
  <si>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</si>
  <si>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</si>
  <si>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</si>
  <si>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</si>
  <si>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</si>
  <si>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</si>
  <si>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</si>
  <si>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</si>
  <si>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</si>
  <si>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</si>
  <si>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</si>
  <si>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</si>
  <si>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</si>
  <si>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</si>
  <si>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</si>
  <si>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</si>
  <si>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</si>
  <si>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</si>
  <si>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</si>
  <si>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</si>
  <si>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</si>
  <si>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</si>
  <si>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</si>
  <si>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</si>
  <si>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</si>
  <si>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</si>
  <si>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</si>
  <si>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</si>
  <si>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</si>
  <si>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</si>
  <si>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</si>
  <si>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</si>
  <si>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</si>
  <si>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</si>
  <si>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</si>
  <si>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</si>
  <si>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</si>
  <si>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</si>
  <si>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</si>
  <si>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</si>
  <si>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</si>
  <si>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</si>
  <si>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</si>
  <si>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</si>
  <si>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</si>
  <si>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</si>
  <si>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</si>
  <si>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</si>
  <si>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</si>
  <si>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</si>
  <si>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</si>
  <si>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</si>
  <si>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</si>
  <si>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</si>
  <si>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</si>
  <si>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</si>
  <si>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</si>
  <si>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</si>
  <si>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</si>
  <si>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</si>
  <si>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</si>
  <si>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</si>
  <si>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</si>
  <si>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</si>
  <si>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</si>
  <si>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</si>
  <si>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</si>
  <si>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</si>
  <si>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</si>
  <si>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</si>
  <si>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</si>
  <si>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</si>
  <si>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</si>
  <si>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</si>
  <si>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</si>
  <si>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</si>
  <si>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</si>
  <si>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</si>
  <si>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</si>
  <si>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</si>
  <si>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</si>
  <si>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</si>
  <si>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</si>
  <si>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</si>
  <si>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</si>
  <si>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</si>
  <si>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</si>
  <si>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</si>
  <si>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</si>
  <si>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</si>
  <si>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</si>
  <si>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</si>
  <si>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</si>
  <si>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</si>
  <si>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</si>
  <si>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</si>
  <si>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</si>
  <si>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</si>
  <si>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</si>
  <si>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</si>
  <si>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</si>
  <si>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</si>
  <si>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</si>
  <si>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</si>
  <si>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</si>
  <si>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</si>
  <si>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</si>
  <si>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</si>
  <si>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</si>
  <si>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</si>
  <si>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</si>
  <si>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</si>
  <si>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</si>
  <si>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</si>
  <si>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</si>
  <si>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</si>
  <si>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</si>
  <si>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</si>
  <si>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</si>
  <si>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</si>
  <si>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</si>
  <si>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</si>
  <si>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</si>
  <si>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</si>
  <si>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</si>
  <si>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</si>
  <si>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</si>
  <si>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</si>
  <si>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</si>
  <si>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</si>
  <si>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</si>
  <si>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</si>
  <si>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</si>
  <si>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</si>
  <si>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</si>
  <si>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</si>
  <si>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</si>
  <si>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</si>
  <si>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</si>
  <si>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</si>
  <si>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</si>
  <si>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</si>
  <si>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</si>
  <si>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</si>
  <si>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</si>
  <si>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</si>
  <si>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</si>
  <si>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</si>
  <si>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</si>
  <si>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</si>
  <si>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</si>
  <si>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</si>
  <si>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</si>
  <si>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</si>
  <si>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</si>
  <si>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</si>
  <si>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</si>
  <si>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</si>
  <si>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</si>
  <si>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</si>
  <si>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</si>
  <si>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</si>
  <si>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</si>
  <si>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</si>
  <si>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</si>
  <si>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</si>
  <si>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</si>
  <si>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</si>
  <si>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</si>
  <si>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</si>
  <si>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</si>
  <si>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</si>
  <si>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</si>
  <si>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</si>
  <si>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</si>
  <si>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</si>
  <si>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</si>
  <si>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</si>
  <si>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</si>
  <si>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</si>
  <si>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</si>
  <si>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</si>
  <si>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</si>
  <si>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</si>
  <si>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</si>
  <si>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</si>
  <si>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</si>
  <si>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</si>
  <si>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</si>
  <si>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</si>
  <si>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</si>
  <si>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</si>
  <si>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</si>
  <si>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</si>
  <si>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</si>
  <si>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</si>
  <si>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</si>
  <si>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</si>
  <si>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</si>
  <si>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</si>
  <si>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</si>
  <si>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</si>
  <si>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</si>
  <si>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</si>
  <si>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</si>
  <si>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</si>
  <si>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</si>
  <si>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</si>
  <si>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</si>
  <si>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</si>
  <si>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</si>
  <si>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</si>
  <si>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</si>
  <si>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</si>
  <si>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</si>
  <si>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</si>
  <si>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</si>
  <si>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</si>
  <si>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</si>
  <si>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</si>
  <si>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</si>
  <si>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</si>
  <si>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</si>
  <si>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</si>
  <si>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</si>
  <si>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</si>
  <si>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</si>
  <si>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</si>
  <si>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</si>
  <si>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</si>
  <si>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</si>
  <si>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</si>
  <si>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</si>
  <si>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</si>
  <si>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</si>
  <si>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</si>
  <si>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</si>
  <si>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</si>
  <si>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</si>
  <si>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</si>
  <si>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</si>
  <si>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</si>
  <si>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</si>
  <si>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</si>
  <si>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</si>
  <si>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</si>
  <si>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</si>
  <si>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</si>
  <si>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</si>
  <si>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</si>
  <si>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</si>
  <si>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</si>
  <si>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</si>
  <si>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</si>
  <si>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</si>
  <si>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</si>
  <si>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</si>
  <si>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</si>
  <si>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</si>
  <si>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</si>
  <si>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</si>
  <si>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</si>
  <si>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</si>
  <si>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</si>
  <si>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</si>
  <si>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</si>
  <si>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</si>
  <si>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</si>
  <si>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</si>
  <si>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</si>
  <si>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</si>
  <si>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</si>
  <si>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</si>
  <si>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</si>
  <si>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</si>
  <si>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</si>
  <si>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</si>
  <si>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</si>
  <si>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</si>
  <si>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</si>
  <si>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</si>
  <si>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</si>
  <si>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</si>
  <si>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</si>
  <si>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</si>
  <si>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</si>
  <si>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</si>
  <si>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</si>
  <si>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</si>
  <si>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</si>
  <si>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</si>
  <si>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</si>
  <si>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</si>
  <si>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</si>
  <si>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</si>
  <si>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</si>
  <si>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</si>
  <si>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</si>
  <si>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</si>
  <si>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</si>
  <si>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</si>
  <si>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</si>
  <si>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</si>
  <si>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</si>
  <si>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</si>
  <si>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</si>
  <si>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</si>
  <si>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</si>
  <si>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</si>
  <si>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</si>
  <si>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</si>
  <si>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</si>
  <si>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</si>
  <si>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</si>
  <si>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</si>
  <si>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</si>
  <si>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</si>
  <si>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</si>
  <si>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</si>
  <si>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</si>
  <si>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</si>
  <si>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</si>
  <si>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</si>
  <si>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</si>
  <si>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</si>
  <si>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</si>
  <si>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</si>
  <si>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</si>
  <si>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</si>
  <si>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</si>
  <si>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</si>
  <si>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</si>
  <si>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</si>
  <si>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</si>
  <si>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</si>
  <si>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</si>
  <si>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</si>
  <si>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</si>
  <si>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</si>
  <si>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</si>
  <si>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</si>
  <si>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</si>
  <si>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</si>
  <si>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</si>
  <si>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</si>
  <si>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</si>
  <si>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</si>
  <si>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</si>
  <si>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</si>
  <si>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</si>
  <si>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</si>
  <si>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</si>
  <si>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</si>
  <si>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</si>
  <si>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</si>
  <si>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</si>
  <si>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</si>
  <si>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</si>
  <si>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</si>
  <si>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</si>
  <si>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</si>
  <si>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</si>
  <si>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</si>
  <si>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</si>
  <si>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</si>
  <si>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</si>
  <si>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</si>
  <si>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</si>
  <si>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</si>
  <si>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</si>
  <si>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</si>
  <si>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</si>
  <si>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</si>
  <si>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</si>
  <si>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</si>
  <si>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</si>
  <si>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</si>
  <si>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</si>
  <si>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</si>
  <si>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</si>
  <si>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</si>
  <si>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</si>
  <si>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</si>
  <si>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</si>
  <si>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</si>
  <si>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</si>
  <si>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</si>
  <si>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</si>
  <si>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</si>
  <si>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</si>
  <si>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</si>
  <si>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</si>
  <si>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</si>
  <si>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</si>
  <si>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</si>
  <si>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</si>
  <si>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</si>
  <si>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</si>
  <si>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</si>
  <si>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</si>
  <si>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</si>
  <si>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</si>
  <si>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</si>
  <si>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</si>
  <si>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</si>
  <si>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</si>
  <si>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</si>
  <si>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</si>
  <si>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</si>
  <si>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</si>
  <si>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</si>
  <si>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</si>
  <si>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</si>
  <si>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</si>
  <si>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</si>
  <si>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</si>
  <si>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</si>
  <si>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</si>
  <si>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</si>
  <si>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</si>
  <si>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</si>
  <si>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</si>
  <si>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</si>
  <si>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</si>
  <si>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</si>
  <si>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</si>
  <si>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</si>
  <si>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</si>
  <si>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</si>
  <si>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</si>
  <si>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</si>
  <si>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</si>
  <si>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</si>
  <si>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</si>
  <si>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</si>
  <si>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</si>
  <si>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</si>
  <si>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</si>
  <si>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</si>
  <si>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</si>
  <si>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</si>
  <si>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</si>
  <si>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</si>
  <si>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</si>
  <si>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</si>
  <si>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</si>
  <si>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</si>
  <si>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</si>
  <si>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</si>
  <si>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</si>
  <si>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</si>
  <si>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</si>
  <si>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</si>
  <si>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</si>
  <si>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</si>
  <si>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</si>
  <si>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</si>
  <si>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</si>
  <si>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</si>
  <si>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</si>
  <si>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</si>
  <si>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</si>
  <si>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</si>
  <si>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</si>
  <si>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</si>
  <si>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</si>
  <si>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</si>
  <si>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</si>
  <si>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</si>
  <si>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</si>
  <si>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</si>
  <si>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</si>
  <si>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</si>
  <si>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</si>
  <si>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</si>
  <si>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</si>
  <si>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</si>
  <si>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</si>
  <si>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</si>
  <si>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</si>
  <si>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</si>
  <si>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</si>
  <si>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</si>
  <si>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</si>
  <si>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</si>
  <si>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</si>
  <si>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</si>
  <si>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</si>
  <si>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</si>
  <si>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</si>
  <si>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</si>
  <si>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</si>
  <si>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</si>
  <si>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</si>
  <si>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</si>
  <si>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</si>
  <si>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</si>
  <si>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</si>
  <si>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</si>
  <si>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</si>
  <si>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</si>
  <si>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</si>
  <si>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</si>
  <si>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</si>
  <si>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</si>
  <si>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</si>
  <si>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</si>
  <si>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</si>
  <si>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</si>
  <si>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</si>
  <si>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</si>
  <si>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</si>
  <si>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</si>
  <si>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</si>
  <si>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</si>
  <si>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</si>
  <si>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</si>
  <si>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</si>
  <si>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</si>
  <si>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</si>
  <si>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</si>
  <si>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</si>
  <si>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</si>
  <si>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</si>
  <si>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</si>
  <si>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</si>
  <si>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</si>
  <si>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</si>
  <si>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</si>
  <si>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</si>
  <si>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</si>
  <si>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</si>
  <si>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</si>
  <si>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</si>
  <si>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</si>
  <si>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</si>
  <si>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</si>
  <si>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</si>
  <si>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</si>
  <si>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</si>
  <si>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</si>
  <si>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</si>
  <si>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</si>
  <si>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</si>
  <si>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</si>
  <si>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</si>
  <si>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</si>
  <si>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</si>
  <si>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</si>
  <si>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</si>
  <si>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</si>
  <si>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</si>
  <si>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</si>
  <si>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</si>
  <si>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</si>
  <si>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</si>
  <si>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</si>
  <si>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</si>
  <si>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</si>
  <si>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</si>
  <si>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</si>
  <si>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</si>
  <si>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</si>
  <si>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</si>
  <si>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</si>
  <si>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</si>
  <si>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</si>
  <si>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</si>
  <si>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</si>
  <si>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</si>
  <si>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</si>
  <si>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</si>
  <si>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</si>
  <si>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</si>
  <si>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</si>
  <si>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</si>
  <si>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</si>
  <si>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</si>
  <si>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</si>
  <si>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</si>
  <si>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</si>
  <si>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</si>
  <si>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</si>
  <si>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</si>
  <si>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</si>
  <si>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</si>
  <si>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</si>
  <si>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</si>
  <si>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</si>
  <si>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</si>
  <si>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</si>
  <si>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</si>
  <si>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</si>
  <si>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</si>
  <si>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</si>
  <si>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</si>
  <si>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</si>
  <si>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</si>
  <si>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</si>
  <si>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</si>
  <si>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</si>
  <si>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</si>
  <si>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</si>
  <si>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</si>
  <si>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</si>
  <si>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</si>
  <si>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</si>
  <si>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</si>
  <si>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</si>
  <si>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</si>
  <si>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</si>
  <si>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</si>
  <si>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</si>
  <si>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</si>
  <si>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</si>
  <si>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</si>
  <si>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</si>
  <si>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</si>
  <si>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</si>
  <si>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</si>
  <si>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</si>
  <si>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</si>
  <si>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</si>
  <si>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</si>
  <si>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</si>
  <si>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</si>
  <si>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</si>
  <si>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</si>
  <si>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</si>
  <si>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</si>
  <si>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</si>
  <si>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</si>
  <si>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</si>
  <si>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</si>
  <si>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</si>
  <si>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</si>
  <si>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</si>
  <si>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</si>
  <si>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</si>
  <si>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</si>
  <si>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</si>
  <si>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</si>
  <si>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</si>
  <si>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</si>
  <si>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</si>
  <si>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</si>
  <si>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</si>
  <si>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</si>
  <si>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</si>
  <si>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</si>
  <si>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</si>
  <si>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</si>
  <si>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</si>
  <si>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</si>
  <si>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</si>
  <si>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</si>
  <si>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</si>
  <si>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</si>
  <si>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</si>
  <si>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</si>
  <si>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</si>
  <si>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</si>
  <si>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</si>
  <si>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</si>
  <si>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</si>
  <si>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</si>
  <si>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</si>
  <si>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</si>
  <si>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</si>
  <si>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</si>
  <si>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</si>
  <si>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</si>
  <si>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</si>
  <si>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</si>
  <si>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</si>
  <si>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</si>
  <si>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</si>
  <si>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</si>
  <si>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</si>
  <si>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</si>
  <si>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</si>
  <si>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</si>
  <si>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</si>
  <si>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</si>
  <si>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</si>
  <si>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</si>
  <si>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</si>
  <si>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</si>
  <si>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</si>
  <si>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</si>
  <si>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</si>
  <si>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</si>
  <si>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</si>
  <si>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</si>
  <si>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</si>
  <si>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</si>
  <si>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</si>
  <si>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</si>
  <si>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</si>
  <si>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</si>
  <si>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</si>
  <si>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</si>
  <si>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</si>
  <si>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</si>
  <si>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</si>
  <si>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</si>
  <si>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</si>
  <si>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</si>
  <si>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</si>
  <si>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</si>
  <si>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</si>
  <si>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</si>
  <si>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</si>
  <si>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</si>
  <si>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</si>
  <si>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</si>
  <si>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</si>
  <si>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</si>
  <si>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</si>
  <si>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</si>
  <si>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</si>
  <si>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</si>
  <si>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</si>
  <si>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</si>
  <si>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</si>
  <si>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</si>
  <si>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</si>
  <si>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</si>
  <si>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</si>
  <si>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</si>
  <si>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</si>
  <si>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</si>
  <si>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</si>
  <si>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</si>
  <si>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</si>
  <si>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</si>
  <si>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</si>
  <si>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</si>
  <si>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</si>
  <si>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</si>
  <si>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</si>
  <si>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</si>
  <si>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</si>
  <si>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</si>
  <si>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</si>
  <si>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</si>
  <si>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</si>
  <si>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</si>
  <si>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</si>
  <si>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</si>
  <si>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</si>
  <si>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</si>
  <si>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</si>
  <si>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</si>
  <si>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</si>
  <si>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</si>
  <si>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</si>
  <si>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</si>
  <si>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</si>
  <si>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</si>
  <si>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</si>
  <si>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</si>
  <si>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</si>
  <si>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</si>
  <si>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</si>
  <si>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</si>
  <si>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</si>
  <si>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</si>
  <si>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</si>
  <si>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</si>
  <si>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</si>
  <si>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</si>
  <si>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</si>
  <si>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</si>
  <si>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</si>
  <si>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</si>
  <si>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</si>
  <si>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</si>
  <si>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</si>
  <si>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</si>
  <si>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</si>
  <si>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</si>
  <si>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</si>
  <si>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</si>
  <si>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</si>
  <si>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</si>
  <si>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</si>
  <si>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</si>
  <si>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</si>
  <si>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</si>
  <si>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</si>
  <si>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</si>
  <si>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</si>
  <si>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</si>
  <si>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</si>
  <si>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</si>
  <si>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</si>
  <si>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</si>
  <si>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</si>
  <si>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</si>
  <si>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</si>
  <si>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</si>
  <si>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</si>
  <si>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</si>
  <si>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</si>
  <si>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</si>
  <si>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</si>
  <si>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</si>
  <si>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</si>
  <si>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</si>
  <si>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</si>
  <si>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</si>
  <si>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</si>
  <si>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</si>
  <si>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</si>
  <si>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</si>
  <si>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</si>
  <si>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</si>
  <si>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</si>
  <si>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</si>
  <si>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</si>
  <si>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</si>
  <si>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</si>
  <si>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</si>
  <si>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</si>
  <si>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</si>
  <si>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</si>
  <si>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</si>
  <si>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</si>
  <si>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</si>
  <si>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</si>
  <si>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</si>
  <si>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</si>
  <si>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</si>
  <si>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</si>
  <si>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</si>
  <si>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</si>
  <si>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</si>
  <si>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</si>
  <si>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</si>
  <si>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</si>
  <si>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</si>
  <si>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</si>
  <si>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</si>
  <si>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</si>
  <si>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</si>
  <si>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</si>
  <si>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</si>
  <si>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</si>
  <si>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</si>
  <si>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</si>
  <si>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</si>
  <si>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</si>
  <si>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</si>
  <si>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</si>
  <si>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</si>
  <si>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</si>
  <si>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</si>
  <si>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</si>
  <si>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</si>
  <si>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</si>
  <si>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</si>
  <si>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</si>
  <si>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</si>
  <si>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</si>
  <si>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</si>
  <si>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</si>
  <si>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</si>
  <si>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</si>
  <si>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</si>
  <si>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</si>
  <si>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</si>
  <si>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</si>
  <si>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</si>
  <si>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</si>
  <si>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</si>
  <si>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</si>
  <si>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</si>
  <si>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</si>
  <si>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</si>
  <si>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</si>
  <si>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</si>
  <si>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</si>
  <si>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</si>
  <si>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</si>
  <si>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</si>
  <si>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</si>
  <si>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</si>
  <si>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</si>
  <si>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</si>
  <si>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</si>
  <si>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</si>
  <si>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</si>
  <si>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</si>
  <si>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</si>
  <si>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</si>
  <si>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</si>
  <si>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</si>
  <si>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</si>
  <si>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</si>
  <si>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</si>
  <si>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</si>
  <si>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</si>
  <si>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</si>
  <si>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</si>
  <si>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</si>
  <si>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</si>
  <si>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</si>
  <si>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</si>
  <si>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</si>
  <si>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</si>
  <si>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</si>
  <si>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</si>
  <si>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</si>
  <si>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</si>
  <si>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</si>
  <si>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</si>
  <si>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</si>
  <si>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</si>
  <si>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</si>
  <si>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</si>
  <si>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</si>
  <si>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</si>
  <si>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</si>
  <si>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</si>
  <si>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</si>
  <si>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</si>
  <si>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</si>
  <si>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</si>
  <si>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</si>
  <si>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</si>
  <si>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</si>
  <si>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</si>
  <si>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</si>
  <si>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</si>
  <si>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</si>
  <si>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</si>
  <si>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</si>
  <si>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</si>
  <si>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</si>
  <si>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</si>
  <si>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</si>
  <si>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</si>
  <si>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</si>
  <si>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</si>
  <si>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</si>
  <si>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</si>
  <si>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</si>
  <si>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</si>
  <si>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</si>
  <si>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</si>
  <si>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</si>
  <si>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</si>
  <si>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</si>
  <si>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</si>
  <si>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</si>
  <si>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</si>
  <si>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</si>
  <si>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</si>
  <si>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</si>
  <si>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</si>
  <si>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</si>
  <si>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</si>
  <si>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</si>
  <si>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</si>
  <si>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</si>
  <si>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</si>
  <si>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</si>
  <si>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</si>
  <si>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</si>
  <si>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</si>
  <si>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</si>
  <si>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</si>
  <si>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</si>
  <si>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</si>
  <si>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</si>
  <si>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</si>
  <si>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</si>
  <si>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</si>
  <si>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</si>
  <si>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</si>
  <si>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</si>
  <si>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</si>
  <si>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</si>
  <si>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</si>
  <si>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</si>
  <si>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</si>
  <si>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</si>
  <si>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</si>
  <si>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</si>
  <si>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</si>
  <si>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</si>
  <si>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</si>
  <si>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</si>
  <si>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</si>
  <si>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</si>
  <si>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</si>
  <si>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</si>
  <si>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</si>
  <si>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</si>
  <si>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</si>
  <si>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</si>
  <si>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</si>
  <si>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</si>
  <si>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</si>
  <si>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</si>
  <si>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</si>
  <si>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</si>
  <si>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</si>
  <si>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</si>
  <si>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</si>
  <si>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</si>
  <si>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</si>
  <si>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</si>
  <si>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</si>
  <si>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</si>
  <si>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</si>
  <si>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</si>
  <si>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</si>
  <si>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</si>
  <si>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</si>
  <si>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</si>
  <si>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</si>
  <si>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</si>
  <si>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</si>
  <si>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</si>
  <si>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</si>
  <si>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</si>
  <si>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</si>
  <si>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</si>
  <si>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</si>
  <si>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</si>
  <si>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</si>
  <si>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</si>
  <si>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</si>
  <si>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</si>
  <si>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</si>
  <si>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</si>
  <si>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</si>
  <si>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</si>
  <si>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</si>
  <si>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</si>
  <si>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</si>
  <si>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</si>
  <si>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</si>
  <si>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</si>
  <si>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</si>
  <si>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</si>
  <si>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</si>
  <si>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</si>
  <si>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</si>
  <si>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</si>
  <si>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</si>
  <si>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</si>
  <si>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</si>
  <si>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</si>
  <si>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</si>
  <si>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</si>
  <si>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</si>
  <si>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</si>
  <si>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</si>
  <si>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</si>
  <si>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</si>
  <si>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</si>
  <si>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</si>
  <si>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</si>
  <si>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</si>
  <si>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</si>
  <si>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</si>
  <si>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</si>
  <si>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</si>
  <si>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</si>
  <si>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</si>
  <si>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</si>
  <si>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</si>
  <si>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</si>
  <si>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</si>
  <si>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</si>
  <si>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</si>
  <si>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</si>
  <si>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</si>
  <si>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</si>
  <si>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</si>
  <si>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</si>
  <si>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</si>
  <si>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</si>
  <si>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</si>
  <si>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</si>
  <si>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</si>
  <si>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</si>
  <si>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</si>
  <si>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</si>
  <si>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</si>
  <si>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</si>
  <si>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</si>
  <si>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</si>
  <si>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</si>
  <si>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</si>
  <si>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</si>
  <si>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</si>
  <si>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</si>
  <si>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</si>
  <si>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</si>
  <si>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</si>
  <si>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</si>
  <si>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</si>
  <si>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</si>
  <si>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</si>
  <si>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</si>
  <si>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</si>
  <si>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</si>
  <si>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</si>
  <si>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</si>
  <si>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</si>
  <si>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</si>
  <si>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</si>
  <si>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</si>
  <si>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</si>
  <si>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</si>
  <si>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</si>
  <si>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</si>
  <si>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</si>
  <si>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</si>
  <si>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</si>
  <si>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</si>
  <si>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</si>
  <si>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</si>
  <si>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</si>
  <si>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</si>
  <si>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</si>
  <si>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</si>
  <si>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</si>
  <si>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</si>
  <si>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</si>
  <si>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</si>
  <si>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</si>
  <si>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</si>
  <si>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</si>
  <si>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</si>
  <si>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</si>
  <si>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</si>
  <si>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</si>
  <si>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</si>
  <si>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</si>
  <si>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</si>
  <si>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</si>
  <si>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</si>
  <si>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</si>
  <si>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</si>
  <si>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</si>
  <si>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</si>
  <si>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</si>
  <si>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</si>
  <si>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</si>
  <si>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</si>
  <si>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</si>
  <si>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</si>
  <si>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</si>
  <si>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</si>
  <si>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</si>
  <si>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</si>
  <si>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</si>
  <si>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</si>
  <si>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</si>
  <si>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</si>
  <si>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</si>
  <si>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</si>
  <si>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</si>
  <si>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</si>
  <si>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</si>
  <si>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</si>
  <si>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</si>
  <si>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</si>
  <si>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</si>
  <si>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</si>
  <si>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</si>
  <si>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</si>
  <si>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</si>
  <si>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</si>
  <si>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</si>
  <si>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</si>
  <si>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</si>
  <si>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</si>
  <si>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</si>
  <si>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</si>
  <si>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</si>
  <si>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</si>
  <si>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</si>
  <si>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</si>
  <si>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</si>
  <si>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</si>
  <si>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</si>
  <si>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</si>
  <si>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</si>
  <si>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</si>
  <si>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</si>
  <si>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</si>
  <si>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</si>
  <si>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</si>
  <si>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</si>
  <si>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</si>
  <si>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</si>
  <si>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</si>
  <si>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</si>
  <si>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</si>
  <si>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</si>
  <si>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</si>
  <si>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</si>
  <si>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</si>
  <si>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</si>
  <si>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</si>
  <si>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</si>
  <si>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</si>
  <si>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</si>
  <si>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</si>
  <si>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</si>
  <si>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</si>
  <si>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</si>
  <si>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</si>
  <si>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</si>
  <si>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</si>
  <si>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</si>
  <si>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</si>
  <si>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</si>
  <si>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</si>
  <si>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</si>
  <si>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</si>
  <si>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</si>
  <si>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</si>
  <si>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</si>
  <si>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</si>
  <si>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</si>
  <si>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</si>
  <si>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</si>
  <si>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</si>
  <si>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</si>
  <si>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</si>
  <si>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</si>
  <si>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</si>
  <si>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</si>
  <si>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</si>
  <si>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</si>
  <si>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</si>
  <si>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</si>
  <si>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</si>
  <si>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</si>
  <si>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</si>
  <si>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</si>
  <si>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</si>
  <si>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</si>
  <si>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</si>
  <si>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</si>
  <si>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</si>
  <si>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</si>
  <si>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</si>
  <si>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</si>
  <si>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</si>
  <si>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</si>
  <si>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</si>
  <si>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</si>
  <si>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</si>
  <si>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</si>
  <si>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</si>
  <si>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</si>
  <si>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</si>
  <si>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</si>
  <si>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</si>
  <si>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</si>
  <si>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</si>
  <si>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</si>
  <si>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</si>
  <si>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</si>
  <si>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</si>
  <si>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</si>
  <si>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</si>
  <si>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</si>
  <si>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</si>
  <si>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</si>
  <si>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</si>
  <si>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</si>
  <si>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</si>
  <si>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</si>
  <si>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</si>
  <si>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</si>
  <si>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</si>
  <si>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</si>
  <si>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</si>
  <si>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</si>
  <si>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</si>
  <si>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</si>
  <si>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</si>
  <si>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</si>
  <si>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</si>
  <si>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</si>
  <si>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</si>
  <si>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</si>
  <si>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</si>
  <si>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</si>
  <si>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</si>
  <si>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</si>
  <si>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</si>
  <si>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</si>
  <si>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</si>
  <si>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</si>
  <si>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</si>
  <si>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</si>
  <si>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</si>
  <si>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</si>
  <si>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</si>
  <si>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</si>
  <si>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</si>
  <si>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</si>
  <si>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</si>
  <si>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</si>
  <si>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</si>
  <si>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</si>
  <si>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</si>
  <si>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</si>
  <si>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</si>
  <si>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</si>
  <si>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</si>
  <si>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</si>
  <si>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</si>
  <si>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</si>
  <si>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</si>
  <si>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</si>
  <si>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</si>
  <si>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</si>
  <si>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</si>
  <si>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</si>
  <si>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</si>
  <si>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</si>
  <si>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</si>
  <si>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</si>
  <si>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</si>
  <si>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</si>
  <si>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</si>
  <si>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</si>
  <si>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</si>
  <si>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</si>
  <si>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</si>
  <si>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</si>
  <si>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</si>
  <si>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</si>
  <si>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</si>
  <si>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</si>
  <si>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</si>
  <si>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</si>
  <si>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</si>
  <si>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</si>
  <si>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</si>
  <si>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</si>
  <si>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</si>
  <si>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</si>
  <si>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</si>
  <si>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</si>
  <si>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</si>
  <si>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</si>
  <si>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</si>
  <si>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</si>
  <si>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</si>
  <si>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</si>
  <si>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</si>
  <si>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</si>
  <si>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</si>
  <si>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</si>
  <si>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</si>
  <si>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</si>
  <si>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</si>
  <si>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</si>
  <si>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</si>
  <si>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</si>
  <si>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</si>
  <si>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</si>
  <si>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</si>
  <si>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</si>
  <si>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</si>
  <si>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</si>
  <si>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</si>
  <si>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</si>
  <si>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</si>
  <si>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</si>
  <si>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</si>
  <si>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</si>
  <si>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</si>
  <si>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</si>
  <si>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</si>
  <si>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</si>
  <si>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</si>
  <si>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</si>
  <si>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</si>
  <si>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</si>
  <si>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</si>
  <si>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</si>
  <si>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</si>
  <si>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</si>
  <si>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</si>
  <si>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</si>
  <si>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</si>
  <si>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</si>
  <si>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</si>
  <si>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</si>
  <si>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</si>
  <si>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</si>
  <si>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</si>
  <si>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</si>
  <si>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</si>
  <si>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</si>
  <si>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</si>
  <si>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</si>
  <si>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</si>
  <si>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</si>
  <si>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</si>
  <si>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</si>
  <si>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</si>
  <si>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</si>
  <si>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</si>
  <si>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</si>
  <si>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</si>
  <si>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</si>
  <si>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</si>
  <si>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</si>
  <si>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</si>
  <si>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</si>
  <si>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</si>
  <si>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</si>
  <si>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</si>
  <si>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</si>
  <si>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</si>
  <si>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</si>
  <si>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</si>
  <si>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</si>
  <si>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</si>
  <si>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</si>
  <si>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</si>
  <si>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</si>
  <si>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</si>
  <si>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</si>
  <si>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</si>
  <si>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</si>
  <si>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</si>
  <si>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</si>
  <si>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</si>
  <si>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</si>
  <si>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</si>
  <si>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</si>
  <si>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</si>
  <si>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</si>
  <si>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</si>
  <si>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</si>
  <si>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</si>
  <si>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</si>
  <si>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</si>
  <si>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</si>
  <si>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</si>
  <si>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</si>
  <si>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</si>
  <si>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</si>
  <si>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</si>
  <si>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</si>
  <si>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</si>
  <si>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</si>
  <si>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</si>
  <si>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</si>
  <si>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</si>
  <si>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</si>
  <si>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</si>
  <si>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</si>
  <si>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</si>
  <si>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</si>
  <si>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</si>
  <si>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</si>
  <si>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</si>
  <si>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</si>
  <si>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</si>
  <si>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</si>
  <si>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</si>
  <si>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</si>
  <si>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</si>
  <si>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</si>
  <si>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</si>
  <si>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</si>
  <si>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</si>
  <si>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</si>
  <si>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</si>
  <si>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</si>
  <si>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</si>
  <si>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</si>
  <si>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</si>
  <si>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</si>
  <si>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</si>
  <si>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</si>
  <si>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</si>
  <si>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</si>
  <si>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</si>
  <si>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</si>
  <si>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</si>
  <si>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</si>
  <si>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</si>
  <si>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</si>
  <si>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</si>
  <si>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</si>
  <si>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</si>
  <si>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</si>
  <si>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</si>
  <si>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</si>
  <si>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</si>
  <si>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</si>
  <si>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</si>
  <si>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</si>
  <si>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</si>
  <si>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</si>
  <si>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</si>
  <si>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</si>
  <si>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</si>
  <si>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</si>
  <si>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</si>
  <si>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</si>
  <si>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</si>
  <si>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</si>
  <si>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</si>
  <si>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</si>
  <si>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</si>
  <si>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</si>
  <si>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</si>
  <si>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</si>
  <si>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</si>
  <si>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</si>
  <si>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</si>
  <si>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</si>
  <si>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</si>
  <si>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</si>
  <si>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</si>
  <si>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</si>
  <si>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</si>
  <si>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</si>
  <si>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</si>
  <si>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</si>
  <si>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</si>
  <si>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</si>
  <si>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</si>
  <si>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</si>
  <si>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</si>
  <si>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</si>
  <si>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</si>
  <si>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</si>
  <si>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</si>
  <si>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</si>
  <si>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</si>
  <si>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</si>
  <si>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</si>
  <si>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</si>
  <si>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</si>
  <si>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</si>
  <si>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</si>
  <si>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</si>
  <si>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</si>
  <si>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</si>
  <si>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</si>
  <si>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</si>
  <si>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</si>
  <si>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</si>
  <si>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</si>
  <si>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</si>
  <si>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</si>
  <si>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</si>
  <si>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</si>
  <si>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</si>
  <si>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</si>
  <si>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</si>
  <si>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</si>
  <si>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</si>
  <si>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</si>
  <si>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</si>
  <si>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</si>
  <si>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</si>
  <si>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</si>
  <si>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</si>
  <si>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</si>
  <si>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</si>
  <si>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</si>
  <si>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</si>
  <si>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</si>
  <si>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</si>
  <si>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</si>
  <si>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</si>
  <si>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</si>
  <si>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</si>
  <si>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</si>
  <si>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</si>
  <si>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</si>
  <si>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</si>
  <si>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</si>
  <si>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</si>
  <si>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</si>
  <si>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</si>
  <si>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</si>
  <si>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</si>
  <si>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</si>
  <si>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</si>
  <si>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</si>
  <si>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</si>
  <si>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</si>
  <si>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</si>
  <si>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</si>
  <si>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</si>
  <si>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</si>
  <si>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</si>
  <si>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</si>
  <si>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</si>
  <si>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</si>
  <si>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</si>
  <si>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</si>
  <si>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</si>
  <si>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</si>
  <si>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</si>
  <si>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</si>
  <si>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</si>
  <si>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</si>
  <si>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</si>
  <si>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</si>
  <si>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</si>
  <si>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</si>
  <si>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</si>
  <si>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</si>
  <si>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</si>
  <si>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</si>
  <si>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</si>
  <si>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</si>
  <si>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</si>
  <si>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</si>
  <si>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</si>
  <si>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</si>
  <si>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</si>
  <si>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</si>
  <si>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</si>
  <si>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</si>
  <si>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</si>
  <si>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</si>
  <si>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</si>
  <si>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</si>
  <si>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</si>
  <si>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</si>
  <si>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</si>
  <si>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</si>
  <si>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</si>
  <si>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</si>
  <si>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</si>
  <si>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</si>
  <si>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</si>
  <si>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</si>
  <si>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</si>
  <si>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</si>
  <si>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</si>
  <si>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</si>
  <si>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</si>
  <si>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</si>
  <si>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</si>
  <si>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</si>
  <si>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</si>
  <si>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</si>
  <si>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</si>
  <si>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</si>
  <si>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</si>
  <si>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</si>
  <si>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</si>
  <si>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</si>
  <si>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</si>
  <si>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</si>
  <si>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</si>
  <si>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</si>
  <si>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</si>
  <si>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</si>
  <si>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</si>
  <si>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</si>
  <si>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</si>
  <si>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</si>
  <si>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</si>
  <si>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</si>
  <si>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</si>
  <si>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</si>
  <si>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</si>
  <si>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</si>
  <si>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</si>
  <si>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</si>
  <si>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</si>
  <si>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</si>
  <si>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</si>
  <si>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</si>
  <si>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</si>
  <si>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</si>
  <si>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</si>
  <si>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</si>
  <si>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</si>
  <si>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</si>
  <si>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</si>
  <si>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</si>
  <si>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</si>
  <si>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</si>
  <si>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</si>
  <si>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</si>
  <si>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</si>
  <si>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</si>
  <si>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</si>
  <si>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</si>
  <si>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</si>
  <si>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</si>
  <si>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</si>
  <si>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</si>
  <si>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</si>
  <si>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</si>
  <si>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</si>
  <si>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</si>
  <si>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</si>
  <si>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</si>
  <si>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</si>
  <si>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</si>
  <si>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</si>
  <si>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</si>
  <si>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</si>
  <si>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</si>
  <si>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</si>
  <si>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</si>
  <si>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</si>
  <si>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</si>
  <si>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</si>
  <si>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</si>
  <si>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</si>
  <si>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</si>
  <si>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</si>
  <si>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</si>
  <si>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</si>
  <si>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</si>
  <si>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</si>
  <si>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</si>
  <si>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</si>
  <si>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</si>
  <si>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</si>
  <si>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</si>
  <si>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</si>
  <si>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</si>
  <si>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</si>
  <si>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</si>
  <si>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</si>
  <si>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</si>
  <si>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</si>
  <si>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</si>
  <si>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</si>
  <si>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</si>
  <si>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</si>
  <si>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</si>
  <si>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</si>
  <si>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</si>
  <si>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</si>
  <si>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</si>
  <si>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</si>
  <si>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</si>
  <si>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</si>
  <si>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</si>
  <si>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</si>
  <si>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</si>
  <si>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</si>
  <si>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</si>
  <si>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</si>
  <si>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</si>
  <si>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</si>
  <si>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</si>
  <si>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</si>
  <si>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</si>
  <si>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</si>
  <si>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</si>
  <si>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</si>
  <si>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</si>
  <si>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</si>
  <si>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</si>
  <si>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</si>
  <si>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</si>
  <si>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</si>
  <si>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</si>
  <si>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</si>
  <si>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</si>
  <si>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</si>
  <si>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</si>
  <si>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</si>
  <si>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</si>
  <si>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</si>
  <si>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</si>
  <si>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</si>
  <si>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</si>
  <si>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</si>
  <si>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</si>
  <si>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</si>
  <si>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</si>
  <si>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</si>
  <si>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</si>
  <si>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</si>
  <si>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</si>
  <si>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</si>
  <si>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</si>
  <si>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</si>
  <si>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</si>
  <si>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</si>
  <si>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</si>
  <si>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</si>
  <si>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</si>
  <si>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</si>
  <si>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</si>
  <si>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</si>
  <si>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</si>
  <si>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</si>
  <si>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</si>
  <si>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</si>
  <si>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</si>
  <si>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</si>
  <si>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</si>
  <si>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</si>
  <si>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</si>
  <si>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</si>
  <si>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</si>
  <si>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</si>
  <si>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</si>
  <si>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</si>
  <si>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</si>
  <si>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</si>
  <si>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</si>
  <si>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</si>
  <si>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</si>
  <si>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</si>
  <si>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</si>
  <si>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</si>
  <si>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</si>
  <si>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</si>
  <si>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</si>
  <si>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</si>
  <si>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</si>
  <si>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</si>
  <si>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</si>
  <si>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</si>
  <si>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</si>
  <si>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</si>
  <si>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</si>
  <si>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</si>
  <si>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</si>
  <si>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</si>
  <si>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</si>
  <si>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</si>
  <si>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</si>
  <si>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</si>
  <si>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</si>
  <si>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</si>
  <si>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</si>
  <si>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</si>
  <si>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</si>
  <si>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</si>
  <si>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</si>
  <si>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</si>
  <si>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</si>
  <si>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</si>
  <si>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</si>
  <si>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</si>
  <si>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</si>
  <si>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</si>
  <si>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</si>
  <si>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</si>
  <si>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</si>
  <si>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</si>
  <si>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</si>
  <si>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</si>
  <si>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</si>
  <si>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</si>
  <si>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</si>
  <si>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</si>
  <si>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</si>
  <si>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</si>
  <si>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</si>
  <si>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</si>
  <si>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</si>
  <si>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</si>
  <si>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</si>
  <si>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</si>
  <si>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</si>
  <si>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</si>
  <si>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</si>
  <si>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</si>
  <si>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</si>
  <si>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</si>
  <si>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</si>
  <si>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</si>
  <si>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</si>
  <si>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</si>
  <si>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</si>
  <si>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</si>
  <si>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</si>
  <si>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</si>
  <si>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</si>
  <si>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</si>
  <si>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</si>
  <si>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</si>
  <si>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</si>
  <si>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</si>
  <si>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</si>
  <si>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</si>
  <si>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</si>
  <si>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</si>
  <si>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</si>
  <si>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</si>
  <si>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</si>
  <si>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</si>
  <si>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</si>
  <si>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</si>
  <si>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</si>
  <si>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</si>
  <si>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</si>
  <si>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</si>
  <si>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</si>
  <si>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</si>
  <si>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</si>
  <si>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</si>
  <si>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</si>
  <si>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</si>
  <si>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</si>
  <si>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</si>
  <si>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</si>
  <si>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</si>
  <si>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</si>
  <si>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</si>
  <si>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</si>
  <si>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</si>
  <si>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</si>
  <si>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</si>
  <si>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</si>
  <si>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</si>
  <si>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</si>
  <si>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</si>
  <si>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</si>
  <si>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</si>
  <si>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</si>
  <si>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</si>
  <si>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</si>
  <si>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</si>
  <si>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</si>
  <si>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</si>
  <si>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</si>
  <si>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</si>
  <si>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</si>
  <si>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</si>
  <si>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</si>
  <si>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</si>
  <si>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</si>
  <si>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</si>
  <si>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</si>
  <si>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</si>
  <si>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</si>
  <si>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</si>
  <si>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</si>
  <si>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</si>
  <si>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</si>
  <si>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</si>
  <si>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</si>
  <si>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</si>
  <si>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</si>
  <si>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</si>
  <si>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</si>
  <si>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</si>
  <si>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</si>
  <si>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</si>
  <si>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</si>
  <si>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</si>
  <si>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</si>
  <si>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</si>
  <si>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</si>
  <si>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</si>
  <si>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</si>
  <si>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</si>
  <si>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</si>
  <si>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</si>
  <si>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</si>
  <si>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</si>
  <si>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</si>
  <si>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</si>
  <si>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</si>
  <si>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</si>
  <si>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</si>
  <si>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</si>
  <si>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</si>
  <si>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</si>
  <si>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</si>
  <si>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</si>
  <si>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</si>
  <si>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</si>
  <si>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</si>
  <si>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</si>
  <si>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</si>
  <si>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</si>
  <si>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</si>
  <si>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</si>
  <si>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</si>
  <si>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</si>
  <si>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</si>
  <si>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</si>
  <si>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</si>
  <si>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</si>
  <si>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</si>
  <si>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</si>
  <si>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</si>
  <si>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</si>
  <si>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</si>
  <si>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</si>
  <si>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</si>
  <si>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</si>
  <si>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</si>
  <si>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</si>
  <si>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</si>
  <si>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</si>
  <si>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</si>
  <si>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</si>
  <si>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</si>
  <si>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</si>
  <si>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</si>
  <si>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</si>
  <si>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</si>
  <si>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</si>
  <si>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</si>
  <si>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</si>
  <si>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</si>
  <si>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</si>
  <si>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</si>
  <si>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</si>
  <si>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</si>
  <si>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</si>
  <si>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</si>
  <si>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</si>
  <si>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</si>
  <si>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</si>
  <si>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</si>
  <si>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</si>
  <si>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</si>
  <si>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</si>
  <si>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</si>
  <si>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</si>
  <si>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</si>
  <si>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</si>
  <si>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</si>
  <si>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</si>
  <si>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</si>
  <si>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</si>
  <si>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</si>
  <si>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</si>
  <si>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</si>
  <si>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</si>
  <si>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</si>
  <si>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</si>
  <si>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</si>
  <si>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</si>
  <si>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</si>
  <si>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</si>
  <si>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</si>
  <si>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</si>
  <si>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</si>
  <si>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</si>
  <si>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</si>
  <si>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</si>
  <si>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</si>
  <si>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</si>
  <si>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</si>
  <si>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</si>
  <si>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</si>
  <si>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</si>
  <si>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</si>
  <si>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</si>
  <si>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</si>
  <si>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</si>
  <si>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</si>
  <si>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</si>
  <si>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</si>
  <si>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</si>
  <si>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</si>
  <si>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</si>
  <si>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</si>
  <si>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</si>
  <si>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</si>
  <si>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</si>
  <si>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</si>
  <si>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</si>
  <si>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</si>
  <si>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</si>
  <si>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</si>
  <si>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</si>
  <si>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</si>
  <si>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</si>
  <si>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</si>
  <si>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</si>
  <si>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</si>
  <si>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</si>
  <si>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</si>
  <si>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</si>
  <si>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</si>
  <si>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</si>
  <si>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</si>
  <si>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</si>
  <si>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</si>
  <si>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</si>
  <si>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</si>
  <si>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</si>
  <si>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</si>
  <si>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</si>
  <si>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</si>
  <si>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</si>
  <si>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</si>
  <si>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</si>
  <si>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</si>
  <si>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</si>
  <si>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</si>
  <si>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</si>
  <si>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</si>
  <si>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</si>
  <si>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</si>
  <si>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</si>
  <si>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</si>
  <si>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</si>
  <si>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</si>
  <si>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</si>
  <si>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</si>
  <si>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</si>
  <si>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</si>
  <si>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</si>
  <si>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</si>
  <si>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</si>
  <si>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</si>
  <si>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</si>
  <si>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</si>
  <si>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</si>
  <si>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</si>
  <si>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</si>
  <si>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</si>
  <si>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</si>
  <si>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</si>
  <si>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</si>
  <si>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</si>
  <si>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</si>
  <si>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</si>
  <si>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</si>
  <si>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</si>
  <si>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</si>
  <si>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</si>
  <si>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</si>
  <si>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</si>
  <si>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</si>
  <si>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</si>
  <si>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</si>
  <si>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</si>
  <si>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</si>
  <si>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</si>
  <si>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</si>
  <si>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</si>
  <si>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</si>
  <si>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</si>
  <si>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</si>
  <si>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</si>
  <si>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</si>
  <si>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</si>
  <si>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</si>
  <si>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</si>
  <si>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</si>
  <si>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</si>
  <si>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</si>
  <si>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</si>
  <si>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</si>
  <si>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</si>
  <si>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</si>
  <si>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</si>
  <si>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</si>
  <si>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</si>
  <si>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</si>
  <si>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</si>
  <si>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</si>
  <si>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</si>
  <si>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</si>
  <si>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</si>
  <si>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</si>
  <si>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</si>
  <si>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</si>
  <si>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</si>
  <si>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</si>
  <si>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</si>
  <si>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</si>
  <si>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</si>
  <si>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</si>
  <si>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</si>
  <si>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</si>
  <si>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</si>
  <si>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</si>
  <si>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</si>
  <si>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</si>
  <si>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</si>
  <si>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</si>
  <si>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</si>
  <si>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</si>
  <si>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</si>
  <si>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</si>
  <si>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</si>
  <si>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</si>
  <si>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</si>
  <si>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</si>
  <si>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</si>
  <si>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</si>
  <si>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</si>
  <si>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</si>
  <si>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</si>
  <si>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</si>
  <si>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</si>
  <si>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</si>
  <si>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</si>
  <si>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</si>
  <si>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</si>
  <si>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</si>
  <si>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</si>
  <si>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</si>
  <si>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</si>
  <si>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</si>
  <si>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</si>
  <si>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</si>
  <si>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</si>
  <si>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</si>
  <si>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</si>
  <si>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</si>
  <si>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</si>
  <si>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</si>
  <si>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</si>
  <si>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</si>
  <si>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</si>
  <si>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</si>
  <si>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</si>
  <si>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</si>
  <si>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</si>
  <si>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</si>
  <si>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</si>
  <si>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</si>
  <si>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</si>
  <si>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</si>
  <si>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</si>
  <si>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</si>
  <si>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</si>
  <si>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</si>
  <si>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</si>
  <si>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</si>
  <si>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</si>
  <si>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</si>
  <si>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</si>
  <si>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</si>
  <si>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</si>
  <si>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</si>
  <si>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</si>
  <si>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</si>
  <si>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</si>
  <si>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</si>
  <si>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</si>
  <si>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</si>
  <si>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</si>
  <si>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</si>
  <si>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</si>
  <si>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</si>
  <si>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</si>
  <si>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</si>
  <si>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</si>
  <si>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</si>
  <si>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</si>
  <si>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</si>
  <si>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</si>
  <si>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</si>
  <si>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</si>
  <si>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</si>
  <si>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</si>
  <si>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</si>
  <si>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</si>
  <si>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</si>
  <si>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</si>
  <si>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</si>
  <si>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</si>
  <si>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</si>
  <si>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</si>
  <si>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</si>
  <si>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</si>
  <si>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</si>
  <si>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</si>
  <si>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</si>
  <si>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</si>
  <si>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</si>
  <si>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</si>
  <si>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</si>
  <si>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</si>
  <si>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</si>
  <si>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</si>
  <si>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</si>
  <si>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</si>
  <si>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</si>
  <si>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</si>
  <si>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</si>
  <si>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</si>
  <si>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</si>
  <si>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</si>
  <si>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</si>
  <si>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</si>
  <si>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</si>
  <si>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</si>
  <si>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</si>
  <si>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</si>
  <si>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</si>
  <si>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</si>
  <si>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</si>
  <si>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</si>
  <si>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</si>
  <si>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</si>
  <si>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</si>
  <si>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</si>
  <si>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</si>
  <si>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</si>
  <si>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</si>
  <si>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</si>
  <si>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</si>
  <si>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</si>
  <si>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</si>
  <si>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</si>
  <si>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</si>
  <si>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</si>
  <si>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</si>
  <si>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</si>
  <si>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</si>
  <si>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</si>
  <si>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</si>
  <si>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</si>
  <si>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</si>
  <si>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</si>
  <si>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</si>
  <si>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</si>
  <si>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</si>
  <si>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</si>
  <si>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</si>
  <si>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</si>
  <si>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</si>
  <si>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</si>
  <si>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</si>
  <si>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</si>
  <si>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</si>
  <si>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</si>
  <si>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</si>
  <si>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</si>
  <si>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</si>
  <si>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</si>
  <si>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</si>
  <si>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</si>
  <si>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</si>
  <si>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</si>
  <si>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</si>
  <si>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</si>
  <si>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</si>
  <si>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</si>
  <si>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</si>
  <si>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</si>
  <si>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</si>
  <si>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</si>
  <si>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</si>
  <si>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</si>
  <si>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</si>
  <si>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</si>
  <si>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</si>
  <si>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</si>
  <si>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</si>
  <si>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</si>
  <si>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</si>
  <si>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</si>
  <si>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</si>
  <si>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</si>
  <si>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</si>
  <si>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</si>
  <si>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</si>
  <si>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</si>
  <si>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</si>
  <si>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</si>
  <si>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</si>
  <si>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</si>
  <si>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</si>
  <si>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</si>
  <si>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</si>
  <si>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</si>
  <si>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</si>
  <si>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</si>
  <si>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</si>
  <si>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</si>
  <si>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</si>
  <si>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</si>
  <si>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</si>
  <si>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</si>
  <si>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</si>
  <si>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</si>
  <si>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</si>
  <si>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</si>
  <si>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</si>
  <si>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</si>
  <si>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</si>
  <si>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</si>
  <si>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</si>
  <si>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</si>
  <si>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</si>
  <si>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</si>
  <si>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</si>
  <si>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</si>
  <si>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</si>
  <si>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</si>
  <si>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</si>
  <si>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</si>
  <si>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</si>
  <si>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</si>
  <si>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</si>
  <si>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</si>
  <si>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</si>
  <si>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</si>
  <si>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</si>
  <si>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</si>
  <si>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</si>
  <si>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</si>
  <si>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</si>
  <si>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</si>
  <si>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</si>
  <si>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</si>
  <si>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</si>
  <si>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</si>
  <si>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</si>
  <si>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</si>
  <si>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</si>
  <si>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</si>
  <si>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</si>
  <si>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</si>
  <si>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</si>
  <si>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</si>
  <si>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</si>
  <si>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</si>
  <si>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</si>
  <si>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</si>
  <si>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</si>
  <si>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</si>
  <si>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</si>
  <si>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</si>
  <si>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</si>
  <si>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</si>
  <si>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</si>
  <si>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</si>
  <si>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</si>
  <si>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</si>
  <si>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</si>
  <si>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</si>
  <si>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</si>
  <si>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</si>
  <si>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</si>
  <si>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</si>
  <si>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</si>
  <si>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</si>
  <si>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</si>
  <si>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</si>
  <si>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</si>
  <si>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</si>
  <si>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</si>
  <si>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</si>
  <si>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</si>
  <si>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</si>
  <si>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</si>
  <si>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</si>
  <si>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</si>
  <si>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</si>
  <si>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</si>
  <si>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</si>
  <si>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</si>
  <si>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</si>
  <si>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</si>
  <si>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</si>
  <si>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</si>
  <si>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</si>
  <si>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</si>
  <si>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</si>
  <si>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</si>
  <si>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</si>
  <si>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</si>
  <si>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</si>
  <si>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</si>
  <si>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</si>
  <si>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</si>
  <si>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</si>
  <si>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</si>
  <si>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</si>
  <si>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</si>
  <si>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</si>
  <si>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</si>
  <si>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</si>
  <si>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</si>
  <si>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</si>
  <si>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</si>
  <si>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</si>
  <si>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</si>
  <si>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</si>
  <si>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</si>
  <si>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</si>
  <si>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</si>
  <si>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</si>
  <si>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</si>
  <si>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</si>
  <si>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</si>
  <si>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</si>
  <si>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</si>
  <si>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</si>
  <si>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</si>
  <si>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</si>
  <si>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</si>
  <si>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</si>
  <si>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</si>
  <si>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</si>
  <si>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</si>
  <si>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</si>
  <si>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</si>
  <si>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</si>
  <si>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</si>
  <si>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</si>
  <si>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</si>
  <si>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</si>
  <si>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</si>
  <si>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</si>
  <si>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</si>
  <si>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</si>
  <si>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</si>
  <si>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</si>
  <si>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</si>
  <si>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</si>
  <si>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</si>
  <si>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</si>
  <si>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</si>
  <si>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</si>
  <si>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</si>
  <si>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</si>
  <si>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</si>
  <si>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</si>
  <si>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</si>
  <si>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</si>
  <si>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</si>
  <si>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</si>
  <si>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</si>
  <si>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</si>
  <si>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</si>
  <si>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</si>
  <si>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</si>
  <si>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</si>
  <si>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</si>
  <si>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</si>
  <si>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</si>
  <si>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</si>
  <si>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</si>
  <si>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</si>
  <si>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</si>
  <si>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</si>
  <si>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</si>
  <si>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</si>
  <si>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</si>
  <si>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</si>
  <si>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</si>
  <si>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</si>
  <si>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</si>
  <si>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</si>
  <si>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</si>
  <si>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</si>
  <si>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</si>
  <si>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</si>
  <si>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</si>
  <si>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</si>
  <si>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</si>
  <si>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</si>
  <si>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</si>
  <si>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</si>
  <si>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</si>
  <si>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</si>
  <si>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</si>
  <si>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</si>
  <si>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</si>
  <si>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</si>
  <si>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</si>
  <si>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</si>
  <si>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</si>
  <si>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</si>
  <si>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</si>
  <si>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</si>
  <si>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</si>
  <si>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</si>
  <si>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</si>
  <si>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</si>
  <si>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</si>
  <si>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</si>
  <si>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</si>
  <si>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</si>
  <si>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</si>
  <si>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</si>
  <si>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</si>
  <si>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</si>
  <si>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</si>
  <si>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</si>
  <si>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</si>
  <si>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</si>
  <si>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</si>
  <si>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</si>
  <si>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</si>
  <si>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</si>
  <si>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</si>
  <si>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</si>
  <si>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</si>
  <si>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</si>
  <si>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</si>
  <si>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</si>
  <si>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</si>
  <si>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</si>
  <si>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</si>
  <si>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</si>
  <si>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</si>
  <si>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</si>
  <si>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</si>
  <si>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</si>
  <si>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</si>
  <si>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</si>
  <si>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</si>
  <si>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</si>
  <si>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</si>
  <si>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</si>
  <si>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</si>
  <si>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</si>
  <si>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</si>
  <si>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</si>
  <si>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</si>
  <si>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</si>
  <si>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</si>
  <si>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</si>
  <si>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</si>
  <si>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</si>
  <si>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</si>
  <si>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</si>
  <si>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</si>
  <si>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</si>
  <si>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</si>
  <si>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</si>
  <si>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</si>
  <si>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</si>
  <si>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</si>
  <si>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</si>
  <si>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</si>
  <si>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</si>
  <si>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</si>
  <si>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</si>
  <si>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</si>
  <si>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</si>
  <si>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</si>
  <si>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</si>
  <si>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</si>
  <si>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</si>
  <si>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</si>
  <si>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</si>
  <si>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</si>
  <si>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</si>
  <si>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</si>
  <si>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</si>
  <si>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</si>
  <si>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</si>
  <si>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</si>
  <si>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</si>
  <si>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</si>
  <si>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</si>
  <si>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</si>
  <si>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</si>
  <si>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</si>
  <si>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</si>
  <si>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</si>
  <si>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</si>
  <si>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</si>
  <si>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</si>
  <si>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</si>
  <si>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</si>
  <si>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</si>
  <si>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</si>
  <si>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</si>
  <si>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</si>
  <si>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</si>
  <si>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</si>
  <si>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</si>
  <si>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</si>
  <si>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</si>
  <si>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</si>
  <si>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</si>
  <si>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</si>
  <si>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</si>
  <si>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</si>
  <si>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</si>
  <si>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</si>
  <si>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</si>
  <si>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</si>
  <si>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</si>
  <si>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</si>
  <si>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</si>
  <si>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</si>
  <si>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</si>
  <si>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</si>
  <si>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</si>
  <si>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</si>
  <si>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</si>
  <si>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</si>
  <si>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</si>
  <si>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</si>
  <si>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</si>
  <si>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</si>
  <si>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</si>
  <si>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</si>
  <si>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</si>
  <si>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</si>
  <si>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</si>
  <si>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</si>
  <si>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</si>
  <si>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</si>
  <si>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</si>
  <si>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</si>
  <si>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</si>
  <si>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</si>
  <si>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</si>
  <si>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</si>
  <si>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</si>
  <si>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</si>
  <si>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</si>
  <si>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</si>
  <si>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</si>
  <si>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</si>
  <si>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</si>
  <si>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</si>
  <si>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</si>
  <si>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</si>
  <si>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</si>
  <si>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</si>
  <si>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</si>
  <si>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</si>
  <si>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</si>
  <si>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</si>
  <si>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</si>
  <si>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</si>
  <si>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</si>
  <si>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</si>
  <si>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</si>
  <si>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</si>
  <si>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</si>
  <si>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</si>
  <si>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</si>
  <si>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</si>
  <si>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</si>
  <si>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</si>
  <si>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</si>
  <si>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</si>
  <si>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</si>
  <si>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</si>
  <si>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</si>
  <si>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</si>
  <si>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</si>
  <si>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</si>
  <si>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</si>
  <si>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</si>
  <si>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</si>
  <si>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</si>
  <si>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</si>
  <si>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</si>
  <si>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</si>
  <si>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</si>
  <si>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</si>
  <si>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</si>
  <si>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</si>
  <si>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</si>
  <si>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</si>
  <si>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</si>
  <si>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</si>
  <si>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</si>
  <si>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</si>
  <si>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</si>
  <si>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</si>
  <si>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</si>
  <si>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</si>
  <si>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</si>
  <si>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</si>
  <si>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</si>
  <si>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</si>
  <si>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</si>
  <si>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</si>
  <si>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</si>
  <si>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</si>
  <si>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</si>
  <si>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</si>
  <si>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</si>
  <si>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</si>
  <si>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</si>
  <si>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</si>
  <si>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</si>
  <si>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</si>
  <si>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</si>
  <si>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</si>
  <si>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</si>
  <si>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</si>
  <si>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</si>
  <si>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</si>
  <si>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</si>
  <si>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</si>
  <si>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</si>
  <si>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</si>
  <si>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</si>
  <si>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</si>
  <si>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</si>
  <si>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</si>
  <si>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</si>
  <si>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</si>
  <si>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</si>
  <si>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</si>
  <si>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</si>
  <si>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</si>
  <si>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</si>
  <si>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</si>
  <si>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</si>
  <si>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</si>
  <si>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</si>
  <si>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</si>
  <si>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</si>
  <si>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</si>
  <si>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</si>
  <si>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</si>
  <si>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</si>
  <si>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</si>
  <si>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</si>
  <si>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</si>
  <si>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</si>
  <si>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</si>
  <si>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</si>
  <si>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</si>
  <si>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</si>
  <si>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</si>
  <si>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</si>
  <si>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</si>
  <si>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</si>
  <si>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</si>
  <si>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</si>
  <si>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</si>
  <si>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</si>
  <si>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</si>
  <si>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</si>
  <si>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</si>
  <si>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</si>
  <si>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</si>
  <si>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</si>
  <si>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</si>
  <si>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</si>
  <si>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</si>
  <si>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</si>
  <si>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</si>
  <si>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</si>
  <si>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</si>
  <si>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</si>
  <si>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</si>
  <si>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</si>
  <si>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</si>
  <si>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</si>
  <si>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</si>
  <si>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</si>
  <si>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</si>
  <si>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</si>
  <si>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</si>
  <si>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</si>
  <si>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</si>
  <si>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</si>
  <si>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</si>
  <si>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</si>
  <si>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</si>
  <si>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</si>
  <si>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</si>
  <si>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</si>
  <si>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</si>
  <si>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</si>
  <si>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</si>
  <si>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</si>
  <si>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</si>
  <si>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</si>
  <si>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</si>
  <si>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</si>
  <si>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</si>
  <si>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</si>
  <si>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</si>
  <si>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</si>
  <si>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</si>
  <si>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</si>
  <si>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</si>
  <si>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</si>
  <si>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</si>
  <si>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</si>
  <si>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</si>
  <si>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</si>
  <si>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</si>
  <si>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</si>
  <si>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</si>
  <si>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</si>
  <si>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</si>
  <si>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</si>
  <si>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</si>
  <si>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</si>
  <si>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</si>
  <si>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</si>
  <si>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</si>
  <si>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</si>
  <si>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</si>
  <si>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</si>
  <si>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</si>
  <si>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</si>
  <si>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</si>
  <si>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</si>
  <si>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</si>
  <si>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</si>
  <si>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</si>
  <si>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</si>
  <si>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</si>
  <si>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</si>
  <si>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</si>
  <si>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</si>
  <si>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</si>
  <si>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</si>
  <si>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</si>
  <si>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</si>
  <si>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</si>
  <si>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</si>
  <si>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</si>
  <si>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</si>
  <si>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</si>
  <si>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</si>
  <si>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</si>
  <si>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</si>
  <si>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</si>
  <si>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</si>
  <si>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</si>
  <si>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</si>
  <si>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</si>
  <si>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</si>
  <si>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</si>
  <si>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</si>
  <si>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</si>
  <si>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</si>
  <si>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</si>
  <si>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</si>
  <si>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</si>
  <si>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</si>
  <si>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</si>
  <si>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</si>
  <si>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</si>
  <si>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</si>
  <si>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</si>
  <si>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</si>
  <si>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</si>
  <si>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</si>
  <si>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</si>
  <si>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</si>
  <si>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</si>
  <si>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</si>
  <si>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</si>
  <si>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</si>
  <si>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</si>
  <si>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</si>
  <si>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</si>
  <si>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</si>
  <si>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</si>
  <si>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</si>
  <si>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</si>
  <si>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</si>
  <si>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</si>
  <si>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</si>
  <si>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</si>
  <si>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</si>
  <si>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</si>
  <si>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</si>
  <si>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</si>
  <si>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</si>
  <si>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</si>
  <si>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</si>
  <si>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</si>
  <si>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</si>
  <si>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</si>
  <si>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</si>
  <si>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</si>
  <si>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</si>
  <si>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</si>
  <si>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</si>
  <si>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</si>
  <si>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</si>
  <si>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</si>
  <si>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</si>
  <si>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</si>
  <si>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</si>
  <si>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</si>
  <si>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</si>
  <si>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</si>
  <si>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</si>
  <si>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</si>
  <si>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</si>
  <si>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</si>
  <si>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</si>
  <si>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</si>
  <si>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</si>
  <si>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</si>
  <si>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</si>
  <si>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</si>
  <si>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</si>
  <si>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</si>
  <si>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</si>
  <si>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</si>
  <si>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</si>
  <si>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</si>
  <si>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</si>
  <si>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</si>
  <si>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</si>
  <si>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</si>
  <si>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</si>
  <si>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</si>
  <si>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</si>
  <si>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</si>
  <si>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</si>
  <si>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</si>
  <si>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</si>
  <si>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</si>
  <si>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</si>
  <si>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</si>
  <si>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</si>
  <si>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</si>
  <si>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</si>
  <si>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</si>
  <si>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</si>
  <si>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</si>
  <si>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</si>
  <si>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</si>
  <si>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</si>
  <si>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</si>
  <si>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</si>
  <si>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</si>
  <si>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</si>
  <si>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</si>
  <si>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</si>
  <si>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</si>
  <si>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</si>
  <si>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</si>
  <si>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</si>
  <si>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</si>
  <si>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</si>
  <si>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</si>
  <si>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</si>
  <si>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</si>
  <si>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</si>
  <si>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</si>
  <si>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</si>
  <si>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</si>
  <si>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</si>
  <si>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</si>
  <si>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</si>
  <si>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</si>
  <si>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</si>
  <si>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</si>
  <si>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</si>
  <si>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</si>
  <si>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</si>
  <si>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</si>
  <si>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</si>
  <si>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</si>
  <si>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</si>
  <si>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</si>
  <si>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</si>
  <si>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</si>
  <si>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</si>
  <si>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</si>
  <si>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</si>
  <si>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</si>
  <si>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</si>
  <si>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</si>
  <si>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</si>
  <si>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</si>
  <si>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</si>
  <si>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</si>
  <si>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</si>
  <si>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</si>
  <si>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</si>
  <si>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</si>
  <si>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</si>
  <si>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</si>
  <si>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</si>
  <si>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</si>
  <si>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</si>
  <si>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</si>
  <si>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</si>
  <si>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</si>
  <si>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</si>
  <si>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</si>
  <si>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</si>
  <si>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</si>
  <si>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</si>
  <si>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</si>
  <si>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</si>
  <si>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</si>
  <si>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</si>
  <si>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</si>
  <si>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</si>
  <si>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</si>
  <si>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</si>
  <si>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</si>
  <si>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</si>
  <si>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</si>
  <si>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</si>
  <si>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</si>
  <si>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</si>
  <si>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</si>
  <si>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</si>
  <si>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</si>
  <si>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</si>
  <si>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</si>
  <si>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</si>
  <si>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</si>
  <si>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</si>
  <si>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</si>
  <si>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</si>
  <si>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</si>
  <si>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</si>
  <si>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</si>
  <si>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</si>
  <si>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</si>
  <si>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</si>
  <si>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</si>
  <si>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</si>
  <si>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</si>
  <si>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</si>
  <si>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</si>
  <si>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</si>
  <si>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</si>
  <si>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</si>
  <si>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</si>
  <si>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</si>
  <si>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</si>
  <si>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</si>
  <si>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</si>
  <si>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</si>
  <si>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</si>
  <si>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</si>
  <si>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</si>
  <si>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</si>
  <si>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</si>
  <si>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</si>
  <si>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</si>
  <si>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</si>
  <si>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</si>
  <si>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</si>
  <si>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</si>
  <si>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</si>
  <si>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</si>
  <si>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</si>
  <si>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</si>
  <si>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</si>
  <si>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</si>
  <si>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</si>
  <si>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</si>
  <si>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</si>
  <si>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</si>
  <si>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</si>
  <si>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</si>
  <si>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</si>
  <si>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</si>
  <si>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</si>
  <si>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</si>
  <si>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</si>
  <si>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</si>
  <si>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</si>
  <si>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</si>
  <si>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</si>
  <si>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</si>
  <si>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</si>
  <si>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</si>
  <si>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</si>
  <si>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</si>
  <si>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</si>
  <si>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</si>
  <si>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</si>
  <si>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</si>
  <si>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</si>
  <si>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</si>
  <si>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</si>
  <si>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</si>
  <si>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</si>
  <si>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</si>
  <si>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</si>
  <si>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</si>
  <si>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</si>
  <si>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</si>
  <si>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</si>
  <si>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</si>
  <si>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</si>
  <si>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</si>
  <si>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</si>
  <si>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</si>
  <si>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</si>
  <si>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</si>
  <si>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</si>
  <si>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</si>
  <si>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</si>
  <si>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</si>
  <si>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</si>
  <si>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</si>
  <si>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</si>
  <si>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</si>
  <si>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</si>
  <si>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</si>
  <si>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</si>
  <si>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</si>
  <si>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</si>
  <si>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</si>
  <si>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</si>
  <si>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</si>
  <si>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</si>
  <si>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</si>
  <si>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</si>
  <si>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</si>
  <si>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</si>
  <si>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</si>
  <si>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</si>
  <si>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</si>
  <si>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</si>
  <si>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</si>
  <si>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</si>
  <si>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</si>
  <si>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</si>
  <si>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</si>
  <si>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</si>
  <si>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</si>
  <si>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</si>
  <si>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</si>
  <si>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</si>
  <si>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</si>
  <si>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</si>
  <si>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</si>
  <si>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</si>
  <si>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</si>
  <si>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</si>
  <si>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</si>
  <si>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</si>
  <si>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</si>
  <si>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</si>
  <si>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</si>
  <si>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</si>
  <si>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</si>
  <si>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</si>
  <si>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</si>
  <si>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</si>
  <si>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</si>
  <si>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</si>
  <si>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</si>
  <si>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</si>
  <si>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</si>
  <si>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</si>
  <si>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</si>
  <si>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</si>
  <si>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</si>
  <si>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</si>
  <si>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</si>
  <si>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</si>
  <si>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</si>
  <si>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</si>
  <si>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</si>
  <si>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</si>
  <si>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</si>
  <si>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</si>
  <si>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</si>
  <si>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</si>
  <si>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</si>
  <si>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</si>
  <si>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</si>
  <si>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</si>
  <si>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</si>
  <si>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</si>
  <si>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</si>
  <si>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</si>
  <si>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</si>
  <si>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</si>
  <si>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</si>
  <si>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</si>
  <si>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</si>
  <si>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</si>
  <si>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</si>
  <si>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</si>
  <si>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</si>
  <si>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</si>
  <si>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</si>
  <si>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</si>
  <si>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</si>
  <si>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</si>
  <si>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</si>
  <si>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</si>
  <si>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</si>
  <si>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</si>
  <si>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</si>
  <si>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</si>
  <si>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</si>
  <si>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</si>
  <si>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</si>
  <si>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</si>
  <si>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</si>
  <si>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</si>
  <si>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</si>
  <si>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</si>
  <si>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</si>
  <si>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</si>
  <si>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</si>
  <si>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</si>
  <si>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</si>
  <si>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</si>
  <si>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</si>
  <si>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</si>
  <si>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</si>
  <si>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</si>
  <si>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</si>
  <si>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</si>
  <si>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</si>
  <si>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</si>
  <si>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</si>
  <si>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</si>
  <si>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</si>
  <si>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</si>
  <si>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</si>
  <si>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</si>
  <si>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</si>
  <si>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</si>
  <si>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</si>
  <si>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</si>
  <si>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</si>
  <si>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</si>
  <si>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</si>
  <si>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</si>
  <si>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</si>
  <si>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</si>
  <si>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</si>
  <si>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</si>
  <si>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</si>
  <si>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</si>
  <si>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</si>
  <si>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</si>
  <si>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</si>
  <si>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</si>
  <si>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</si>
  <si>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</si>
  <si>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</si>
  <si>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</si>
  <si>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</si>
  <si>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</si>
  <si>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</si>
  <si>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</si>
  <si>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</si>
  <si>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</si>
  <si>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</si>
  <si>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</si>
  <si>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</si>
  <si>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</si>
  <si>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</si>
  <si>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</si>
  <si>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</si>
  <si>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</si>
  <si>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</si>
  <si>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</si>
  <si>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</si>
  <si>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</si>
  <si>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</si>
  <si>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</si>
  <si>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</si>
  <si>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</si>
  <si>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</si>
  <si>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</si>
  <si>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</si>
  <si>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</si>
  <si>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</si>
  <si>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</si>
  <si>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</si>
  <si>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</si>
  <si>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</si>
  <si>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</si>
  <si>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</si>
  <si>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</si>
  <si>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</si>
  <si>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</si>
  <si>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</si>
  <si>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</si>
  <si>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</si>
  <si>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</si>
  <si>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</si>
  <si>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</si>
  <si>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</si>
  <si>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</si>
  <si>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</si>
  <si>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</si>
  <si>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</si>
  <si>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</si>
  <si>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</si>
  <si>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</si>
  <si>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</si>
  <si>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</si>
  <si>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</si>
  <si>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</si>
  <si>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</si>
  <si>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</si>
  <si>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</si>
  <si>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</si>
  <si>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</si>
  <si>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</si>
  <si>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</si>
  <si>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</si>
  <si>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</si>
  <si>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</si>
  <si>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</si>
  <si>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</si>
  <si>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</si>
  <si>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</si>
  <si>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</si>
  <si>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</si>
  <si>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</si>
  <si>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</si>
  <si>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</si>
  <si>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</si>
  <si>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</si>
  <si>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</si>
  <si>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</si>
  <si>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</si>
  <si>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</si>
  <si>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</si>
  <si>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</si>
  <si>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</si>
  <si>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</si>
  <si>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</si>
  <si>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</si>
  <si>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</si>
  <si>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</si>
  <si>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</si>
  <si>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</si>
  <si>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</si>
  <si>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</si>
  <si>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</si>
  <si>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</si>
  <si>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</si>
  <si>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</si>
  <si>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</si>
  <si>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</si>
  <si>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</si>
  <si>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</si>
  <si>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</si>
  <si>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</si>
  <si>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</si>
  <si>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</si>
  <si>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</si>
  <si>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</si>
  <si>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</si>
  <si>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</si>
  <si>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</si>
  <si>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</si>
  <si>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</si>
  <si>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</si>
  <si>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</si>
  <si>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</si>
  <si>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</si>
  <si>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</si>
  <si>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</si>
  <si>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</si>
  <si>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</si>
  <si>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</si>
  <si>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</si>
  <si>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</si>
  <si>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</si>
  <si>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</si>
  <si>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</si>
  <si>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</si>
  <si>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</si>
  <si>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</si>
  <si>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</si>
  <si>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</si>
  <si>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</si>
  <si>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</si>
  <si>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</si>
  <si>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</si>
  <si>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</si>
  <si>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</si>
  <si>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</si>
  <si>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</si>
  <si>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</si>
  <si>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</si>
  <si>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</si>
  <si>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</si>
  <si>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</si>
  <si>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</si>
  <si>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</si>
  <si>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</si>
  <si>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</si>
  <si>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</si>
  <si>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</si>
  <si>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</si>
  <si>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</si>
  <si>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</si>
  <si>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</si>
  <si>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</si>
  <si>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</si>
  <si>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</si>
  <si>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</si>
  <si>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</si>
  <si>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</si>
  <si>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</si>
  <si>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</si>
  <si>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</si>
  <si>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</si>
  <si>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</si>
  <si>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</si>
  <si>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</si>
  <si>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</si>
  <si>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</si>
  <si>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</si>
  <si>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</si>
  <si>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</si>
  <si>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</si>
  <si>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</si>
  <si>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</si>
  <si>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</si>
  <si>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</si>
  <si>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</si>
  <si>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</si>
  <si>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</si>
  <si>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</si>
  <si>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</si>
  <si>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</si>
  <si>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</si>
  <si>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</si>
  <si>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</si>
  <si>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</si>
  <si>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</si>
  <si>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</si>
  <si>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</si>
  <si>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</si>
  <si>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</si>
  <si>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</si>
  <si>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</si>
  <si>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</si>
  <si>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</si>
  <si>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</si>
  <si>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</si>
  <si>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</si>
  <si>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</si>
  <si>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</si>
  <si>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</si>
  <si>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</si>
  <si>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</si>
  <si>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</si>
  <si>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</si>
  <si>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</si>
  <si>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</si>
  <si>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</si>
  <si>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</si>
  <si>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</si>
  <si>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</si>
  <si>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</si>
  <si>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</si>
  <si>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</si>
  <si>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</si>
  <si>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</si>
  <si>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</si>
  <si>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</si>
  <si>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</si>
  <si>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</si>
  <si>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</si>
  <si>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</si>
  <si>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</si>
  <si>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</si>
  <si>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</si>
  <si>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</si>
  <si>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</si>
  <si>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</si>
  <si>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</si>
  <si>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</si>
  <si>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</si>
  <si>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</si>
  <si>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</si>
  <si>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</si>
  <si>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</si>
  <si>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</si>
  <si>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</si>
  <si>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</si>
  <si>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</si>
  <si>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</si>
  <si>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</si>
  <si>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</si>
  <si>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</si>
  <si>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</si>
  <si>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</si>
  <si>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</si>
  <si>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</si>
  <si>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</si>
  <si>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</si>
  <si>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</si>
  <si>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</si>
  <si>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</si>
  <si>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</si>
  <si>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</si>
  <si>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</si>
  <si>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</si>
  <si>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</si>
  <si>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</si>
  <si>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</si>
  <si>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</si>
  <si>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</si>
  <si>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</si>
  <si>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</si>
  <si>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</si>
  <si>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</si>
  <si>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</si>
  <si>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</si>
  <si>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</si>
  <si>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</si>
  <si>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</si>
  <si>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</si>
  <si>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</si>
  <si>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</si>
  <si>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</si>
  <si>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</si>
  <si>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</si>
  <si>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</si>
  <si>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</si>
  <si>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</si>
  <si>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</si>
  <si>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</si>
  <si>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</si>
  <si>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</si>
  <si>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</si>
  <si>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</si>
  <si>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</si>
  <si>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</si>
  <si>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</si>
  <si>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</si>
  <si>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</si>
  <si>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</si>
  <si>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</si>
  <si>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</si>
  <si>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</si>
  <si>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</si>
  <si>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</si>
  <si>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</si>
  <si>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</si>
  <si>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</si>
  <si>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</si>
  <si>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</si>
  <si>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</si>
  <si>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</si>
  <si>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</si>
  <si>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</si>
  <si>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</si>
  <si>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</si>
  <si>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</si>
  <si>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</si>
  <si>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</si>
  <si>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</si>
  <si>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</si>
  <si>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</si>
  <si>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</si>
  <si>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</si>
  <si>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</si>
  <si>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</si>
  <si>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</si>
  <si>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</si>
  <si>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</si>
  <si>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</si>
  <si>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</si>
  <si>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</si>
  <si>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</si>
  <si>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</si>
  <si>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</si>
  <si>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</si>
  <si>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</si>
  <si>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</si>
  <si>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</si>
  <si>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</si>
  <si>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</si>
  <si>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</si>
  <si>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</si>
  <si>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</si>
  <si>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</si>
  <si>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</si>
  <si>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</si>
  <si>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</si>
  <si>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</si>
  <si>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</si>
  <si>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</si>
  <si>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</si>
  <si>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</si>
  <si>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</si>
  <si>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</si>
  <si>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</si>
  <si>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</si>
  <si>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</si>
  <si>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</si>
  <si>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</si>
  <si>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</si>
  <si>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</si>
  <si>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</si>
  <si>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</si>
  <si>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</si>
  <si>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</si>
  <si>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</si>
  <si>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</si>
  <si>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</si>
  <si>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</si>
  <si>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</si>
  <si>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</si>
  <si>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</si>
  <si>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</si>
  <si>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</si>
  <si>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</si>
  <si>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</si>
  <si>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</si>
  <si>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</si>
  <si>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</si>
  <si>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</si>
  <si>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</si>
  <si>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</si>
  <si>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</si>
  <si>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</si>
  <si>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</si>
  <si>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</si>
  <si>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</si>
  <si>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</si>
  <si>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</si>
  <si>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</si>
  <si>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</si>
  <si>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</si>
  <si>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</si>
  <si>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</si>
  <si>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</si>
  <si>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</si>
  <si>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</si>
  <si>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</si>
  <si>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</si>
  <si>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</si>
  <si>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</si>
  <si>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</si>
  <si>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</si>
  <si>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</si>
  <si>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</si>
  <si>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</si>
  <si>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</si>
  <si>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</si>
  <si>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</si>
  <si>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</si>
  <si>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</si>
  <si>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</si>
  <si>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</si>
  <si>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</si>
  <si>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</si>
  <si>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</si>
  <si>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</si>
  <si>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</si>
  <si>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</si>
  <si>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</si>
  <si>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</si>
  <si>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</si>
  <si>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</si>
  <si>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</si>
  <si>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</si>
  <si>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</si>
  <si>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</si>
  <si>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</si>
  <si>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</si>
  <si>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</si>
  <si>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</si>
  <si>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</si>
  <si>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</si>
  <si>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</si>
  <si>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</si>
  <si>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</si>
  <si>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</si>
  <si>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</si>
  <si>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</si>
  <si>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</si>
  <si>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</si>
  <si>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</si>
  <si>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</si>
  <si>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</si>
  <si>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</si>
  <si>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</si>
  <si>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</si>
  <si>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</si>
  <si>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</si>
  <si>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</si>
  <si>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</si>
  <si>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</si>
  <si>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</si>
  <si>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</si>
  <si>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</si>
  <si>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</si>
  <si>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</si>
  <si>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</si>
  <si>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</si>
  <si>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</si>
  <si>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</si>
  <si>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</si>
  <si>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</si>
  <si>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</si>
  <si>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</si>
  <si>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</si>
  <si>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</si>
  <si>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</si>
  <si>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</si>
  <si>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</si>
  <si>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</si>
  <si>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</si>
  <si>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</si>
  <si>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</si>
  <si>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</si>
  <si>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</si>
  <si>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</si>
  <si>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</si>
  <si>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</si>
  <si>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</si>
  <si>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</si>
  <si>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</si>
  <si>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</si>
  <si>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</si>
  <si>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</si>
  <si>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</si>
  <si>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</si>
  <si>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</si>
  <si>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</si>
  <si>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</si>
  <si>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</si>
  <si>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</si>
  <si>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</si>
  <si>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</si>
  <si>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</si>
  <si>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</si>
  <si>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</si>
  <si>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</si>
  <si>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</si>
  <si>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</si>
  <si>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</si>
  <si>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</si>
  <si>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</si>
  <si>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</si>
  <si>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</si>
  <si>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</si>
  <si>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</si>
  <si>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</si>
  <si>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</si>
  <si>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</si>
  <si>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</si>
  <si>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</si>
  <si>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</si>
  <si>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</si>
  <si>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</si>
  <si>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</si>
  <si>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</si>
  <si>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</si>
  <si>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</si>
  <si>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</si>
  <si>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</si>
  <si>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</si>
  <si>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</si>
  <si>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</si>
  <si>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</si>
  <si>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</si>
  <si>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</si>
  <si>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</si>
  <si>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</si>
  <si>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</si>
  <si>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</si>
  <si>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</si>
  <si>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</si>
  <si>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</si>
  <si>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</si>
  <si>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</si>
  <si>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</si>
  <si>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</si>
  <si>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</si>
  <si>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</si>
  <si>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</si>
  <si>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</si>
  <si>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</si>
  <si>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</si>
  <si>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</si>
  <si>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</si>
  <si>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</si>
  <si>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</si>
  <si>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</si>
  <si>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</si>
  <si>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</si>
  <si>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</si>
  <si>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</si>
  <si>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</si>
  <si>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</si>
  <si>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</si>
  <si>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</si>
  <si>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</si>
  <si>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</si>
  <si>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</si>
  <si>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</si>
  <si>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</si>
  <si>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</si>
  <si>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</si>
  <si>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</si>
  <si>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</si>
  <si>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</si>
  <si>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</si>
  <si>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</si>
  <si>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</si>
  <si>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</si>
  <si>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</si>
  <si>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</si>
  <si>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</si>
  <si>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</si>
  <si>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</si>
  <si>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</si>
  <si>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</si>
  <si>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</si>
  <si>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</si>
  <si>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</si>
  <si>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</si>
  <si>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</si>
  <si>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</si>
  <si>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</si>
  <si>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</si>
  <si>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</si>
  <si>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</si>
  <si>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</si>
  <si>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</si>
  <si>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</si>
  <si>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</si>
  <si>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</si>
  <si>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</si>
  <si>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</si>
  <si>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</si>
  <si>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</si>
  <si>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</si>
  <si>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</si>
  <si>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</si>
  <si>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</si>
  <si>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</si>
  <si>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</si>
  <si>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</si>
  <si>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</si>
  <si>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</si>
  <si>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</si>
  <si>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</si>
  <si>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</si>
  <si>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</si>
  <si>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</si>
  <si>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</si>
  <si>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</si>
  <si>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</si>
  <si>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</si>
  <si>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</si>
  <si>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</si>
  <si>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</si>
  <si>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</si>
  <si>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</si>
  <si>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</si>
  <si>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</si>
  <si>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</si>
  <si>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</si>
  <si>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</si>
  <si>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</si>
  <si>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</si>
  <si>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</si>
  <si>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</si>
  <si>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</si>
  <si>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</si>
  <si>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</si>
  <si>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</si>
  <si>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</si>
  <si>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</si>
  <si>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</si>
  <si>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</si>
  <si>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</si>
  <si>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</si>
  <si>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</si>
  <si>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</si>
  <si>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</si>
  <si>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</si>
  <si>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</si>
  <si>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</si>
  <si>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</si>
  <si>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</si>
  <si>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</si>
  <si>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</si>
  <si>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</si>
  <si>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</si>
  <si>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</si>
  <si>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</si>
  <si>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</si>
  <si>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</si>
  <si>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</si>
  <si>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</si>
  <si>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</si>
  <si>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</si>
  <si>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</si>
  <si>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</si>
  <si>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</si>
  <si>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</si>
  <si>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</si>
  <si>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</si>
  <si>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</si>
  <si>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</si>
  <si>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</si>
  <si>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</si>
  <si>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</si>
  <si>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</si>
  <si>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</si>
  <si>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</si>
  <si>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</si>
  <si>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</si>
  <si>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</si>
  <si>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</si>
  <si>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</si>
  <si>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</si>
  <si>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</si>
  <si>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</si>
  <si>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</si>
  <si>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</si>
  <si>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</si>
  <si>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</si>
  <si>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</si>
  <si>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</si>
  <si>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</si>
  <si>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</si>
  <si>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</si>
  <si>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</si>
  <si>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</si>
  <si>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</si>
  <si>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</si>
  <si>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</si>
  <si>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</si>
  <si>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</si>
  <si>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</si>
  <si>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</si>
  <si>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</si>
  <si>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</si>
  <si>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</si>
  <si>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</si>
  <si>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</si>
  <si>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</si>
  <si>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</si>
  <si>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</si>
  <si>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</si>
  <si>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</si>
  <si>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</si>
  <si>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</si>
  <si>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</si>
  <si>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</si>
  <si>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</si>
  <si>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</si>
  <si>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</si>
  <si>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</si>
  <si>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</si>
  <si>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</si>
  <si>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</si>
  <si>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</si>
  <si>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</si>
  <si>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</si>
  <si>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</si>
  <si>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</si>
  <si>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</si>
  <si>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</si>
  <si>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</si>
  <si>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</si>
  <si>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</si>
  <si>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</si>
  <si>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</si>
  <si>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</si>
  <si>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</si>
  <si>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</si>
  <si>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</si>
  <si>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</si>
  <si>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</si>
  <si>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</si>
  <si>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</si>
  <si>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</si>
  <si>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</si>
  <si>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</si>
  <si>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</si>
  <si>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</si>
  <si>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</si>
  <si>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</si>
  <si>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</si>
  <si>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</si>
  <si>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</si>
  <si>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</si>
  <si>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</si>
  <si>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</si>
  <si>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</si>
  <si>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</si>
  <si>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</si>
  <si>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</si>
  <si>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</si>
  <si>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</si>
  <si>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</si>
  <si>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</si>
  <si>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</si>
  <si>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</si>
  <si>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</si>
  <si>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</si>
  <si>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</si>
  <si>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</si>
  <si>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</si>
  <si>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</si>
  <si>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</si>
  <si>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</si>
  <si>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</si>
  <si>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</si>
  <si>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</si>
  <si>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</si>
  <si>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</si>
  <si>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</si>
  <si>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</si>
  <si>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</si>
  <si>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</si>
  <si>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</si>
  <si>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</si>
  <si>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</si>
  <si>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</si>
  <si>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</si>
  <si>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</si>
  <si>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</si>
  <si>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</si>
  <si>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</si>
  <si>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</si>
  <si>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</si>
  <si>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</si>
  <si>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</si>
  <si>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</si>
  <si>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</si>
  <si>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</si>
  <si>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</si>
  <si>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</si>
  <si>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</si>
  <si>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</si>
  <si>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</si>
  <si>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</si>
  <si>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</si>
  <si>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</si>
  <si>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</si>
  <si>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</si>
  <si>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</si>
  <si>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</si>
  <si>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</si>
  <si>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</si>
  <si>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</si>
  <si>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</si>
  <si>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</si>
  <si>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</si>
  <si>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</si>
  <si>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</si>
  <si>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</si>
  <si>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</si>
  <si>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</si>
  <si>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</si>
  <si>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</si>
  <si>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</si>
  <si>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</si>
  <si>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</si>
  <si>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</si>
  <si>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</si>
  <si>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</si>
  <si>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</si>
  <si>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</si>
  <si>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</si>
  <si>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</si>
  <si>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</si>
  <si>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</si>
  <si>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</si>
  <si>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</si>
  <si>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</si>
  <si>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</si>
  <si>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</si>
  <si>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</si>
  <si>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</si>
  <si>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</si>
  <si>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</si>
  <si>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</si>
  <si>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</si>
  <si>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</si>
  <si>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</si>
  <si>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</si>
  <si>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</si>
  <si>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</si>
  <si>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</si>
  <si>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</si>
  <si>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</si>
  <si>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</si>
  <si>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</si>
  <si>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</si>
  <si>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</si>
  <si>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</si>
  <si>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</si>
  <si>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</si>
  <si>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</si>
  <si>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</si>
  <si>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</si>
  <si>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</si>
  <si>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</si>
  <si>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</si>
  <si>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</si>
  <si>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</si>
  <si>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</si>
  <si>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</si>
  <si>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</si>
  <si>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</si>
  <si>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</si>
  <si>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</si>
  <si>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</si>
  <si>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</si>
  <si>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</si>
  <si>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</si>
  <si>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</si>
  <si>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</si>
  <si>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</si>
  <si>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</si>
  <si>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</si>
  <si>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</si>
  <si>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</si>
  <si>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</si>
  <si>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</si>
  <si>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</si>
  <si>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</si>
  <si>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</si>
  <si>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</si>
  <si>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</si>
  <si>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</si>
  <si>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</si>
  <si>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</si>
  <si>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</si>
  <si>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</si>
  <si>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</si>
  <si>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</si>
  <si>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</si>
  <si>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</si>
  <si>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</si>
  <si>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</si>
  <si>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</si>
  <si>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</si>
  <si>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</si>
  <si>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</si>
  <si>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</si>
  <si>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</si>
  <si>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</si>
  <si>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</si>
  <si>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</si>
  <si>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</si>
  <si>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</si>
  <si>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</si>
  <si>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</si>
  <si>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</si>
  <si>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</si>
  <si>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</si>
  <si>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</si>
  <si>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</si>
  <si>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</si>
  <si>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</si>
  <si>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</si>
  <si>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</si>
  <si>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</si>
  <si>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</si>
  <si>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</si>
  <si>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</si>
  <si>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</si>
  <si>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</si>
  <si>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</si>
  <si>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</si>
  <si>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</si>
  <si>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</si>
  <si>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</si>
  <si>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</si>
  <si>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</si>
  <si>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</si>
  <si>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</si>
  <si>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</si>
  <si>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</si>
  <si>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</si>
  <si>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</si>
  <si>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</si>
  <si>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</si>
  <si>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</si>
  <si>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</si>
  <si>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</si>
  <si>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</si>
  <si>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</si>
  <si>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</si>
  <si>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</si>
  <si>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</si>
  <si>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</si>
  <si>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</si>
  <si>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</si>
  <si>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</si>
  <si>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</si>
  <si>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</si>
  <si>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</si>
  <si>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</si>
  <si>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</si>
  <si>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</si>
  <si>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</si>
  <si>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</si>
  <si>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</si>
  <si>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</si>
  <si>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</si>
  <si>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</si>
  <si>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</si>
  <si>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</si>
  <si>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</si>
  <si>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</si>
  <si>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</si>
  <si>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</si>
  <si>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</si>
  <si>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</si>
  <si>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</si>
  <si>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</si>
  <si>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</si>
  <si>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</si>
  <si>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</si>
  <si>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</si>
  <si>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</si>
  <si>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</si>
  <si>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</si>
  <si>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</si>
  <si>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</si>
  <si>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</si>
  <si>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</si>
  <si>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</si>
  <si>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</si>
  <si>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</si>
  <si>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</si>
  <si>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</si>
  <si>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</si>
  <si>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</si>
  <si>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</si>
  <si>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</si>
  <si>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</si>
  <si>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</si>
  <si>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</si>
  <si>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</si>
  <si>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</si>
  <si>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</si>
  <si>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</si>
  <si>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</si>
  <si>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</si>
  <si>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</si>
  <si>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</si>
  <si>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</si>
  <si>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</si>
  <si>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</si>
  <si>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</si>
  <si>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</si>
  <si>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</si>
  <si>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</si>
  <si>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</si>
  <si>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</si>
  <si>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</si>
  <si>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</si>
  <si>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</si>
  <si>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</si>
  <si>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</si>
  <si>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</si>
  <si>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</si>
  <si>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</si>
  <si>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</si>
  <si>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</si>
  <si>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</si>
  <si>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</si>
  <si>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</si>
  <si>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</si>
  <si>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</si>
  <si>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</si>
  <si>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</si>
  <si>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</si>
  <si>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</si>
  <si>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</si>
  <si>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</si>
  <si>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</si>
  <si>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</si>
  <si>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</si>
  <si>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</si>
  <si>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</si>
  <si>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</si>
  <si>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</si>
  <si>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</si>
  <si>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</si>
  <si>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</si>
  <si>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</si>
  <si>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</si>
  <si>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</si>
  <si>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</si>
  <si>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</si>
  <si>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</si>
  <si>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</si>
  <si>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</si>
  <si>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</si>
  <si>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</si>
  <si>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</si>
  <si>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</si>
  <si>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</si>
  <si>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</si>
  <si>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</si>
  <si>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</si>
  <si>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</si>
  <si>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</si>
  <si>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</si>
  <si>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</si>
  <si>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</si>
  <si>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</si>
  <si>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</si>
  <si>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</si>
  <si>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</si>
  <si>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</si>
  <si>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</si>
  <si>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</si>
  <si>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</si>
  <si>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</si>
  <si>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</si>
  <si>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</si>
  <si>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</si>
  <si>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</si>
  <si>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</si>
  <si>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</si>
  <si>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</si>
  <si>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</si>
  <si>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</si>
  <si>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</si>
  <si>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</si>
  <si>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</si>
  <si>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</si>
  <si>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</si>
  <si>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</si>
  <si>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</si>
  <si>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</si>
  <si>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</si>
  <si>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</si>
  <si>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</si>
  <si>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</si>
  <si>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</si>
  <si>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</si>
  <si>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</si>
  <si>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</si>
  <si>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</si>
  <si>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</si>
  <si>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</si>
  <si>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</si>
  <si>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</si>
  <si>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</si>
  <si>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</si>
  <si>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</si>
  <si>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</si>
  <si>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</si>
  <si>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</si>
  <si>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</si>
  <si>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</si>
  <si>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</si>
  <si>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</si>
  <si>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</si>
  <si>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</si>
  <si>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</si>
  <si>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</si>
  <si>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</si>
  <si>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</si>
  <si>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</si>
  <si>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</si>
  <si>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</si>
  <si>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</si>
  <si>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</si>
  <si>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</si>
  <si>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</si>
  <si>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</si>
  <si>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</si>
  <si>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</si>
  <si>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</si>
  <si>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</si>
  <si>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</si>
  <si>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</si>
  <si>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</si>
  <si>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</si>
  <si>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</si>
  <si>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</si>
  <si>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</si>
  <si>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</si>
  <si>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</si>
  <si>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</si>
  <si>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</si>
  <si>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</si>
  <si>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</si>
  <si>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</si>
  <si>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</si>
  <si>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</si>
  <si>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</si>
  <si>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</si>
  <si>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</si>
  <si>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</si>
  <si>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</si>
  <si>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</si>
  <si>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</si>
  <si>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</si>
  <si>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</si>
  <si>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</si>
  <si>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</si>
  <si>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</si>
  <si>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</si>
  <si>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</si>
  <si>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</si>
  <si>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</si>
  <si>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</si>
  <si>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</si>
  <si>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</si>
  <si>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</si>
  <si>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</si>
  <si>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</si>
  <si>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</si>
  <si>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</si>
  <si>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</si>
  <si>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</si>
  <si>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</si>
  <si>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</si>
  <si>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</si>
  <si>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</si>
  <si>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</si>
  <si>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</si>
  <si>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</si>
  <si>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</si>
  <si>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</si>
  <si>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</si>
  <si>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</si>
  <si>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</si>
  <si>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</si>
  <si>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</si>
  <si>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</si>
  <si>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</si>
  <si>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</si>
  <si>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</si>
  <si>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</si>
  <si>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</si>
  <si>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</si>
  <si>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</si>
  <si>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</si>
  <si>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</si>
  <si>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</si>
  <si>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</si>
  <si>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</si>
  <si>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</si>
  <si>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</si>
  <si>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</si>
  <si>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</si>
  <si>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</si>
  <si>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</si>
  <si>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</si>
  <si>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</si>
  <si>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</si>
  <si>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</si>
  <si>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</si>
  <si>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</si>
  <si>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</si>
  <si>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</si>
  <si>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</si>
  <si>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</si>
  <si>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</si>
  <si>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</si>
  <si>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</si>
  <si>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</si>
  <si>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</si>
  <si>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</si>
  <si>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</si>
  <si>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</si>
  <si>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</si>
  <si>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</si>
  <si>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</si>
  <si>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</si>
  <si>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</si>
  <si>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</si>
  <si>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</si>
  <si>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</si>
  <si>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</si>
  <si>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</si>
  <si>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</si>
  <si>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</si>
  <si>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</si>
  <si>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</si>
  <si>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</si>
  <si>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</si>
  <si>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</si>
  <si>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</si>
  <si>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</si>
  <si>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</si>
  <si>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</si>
  <si>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</si>
  <si>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</si>
  <si>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</si>
  <si>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</si>
  <si>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</si>
  <si>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</si>
  <si>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</si>
  <si>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</si>
  <si>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</si>
  <si>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</si>
  <si>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</si>
  <si>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</si>
  <si>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</si>
  <si>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</si>
  <si>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</si>
  <si>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</si>
  <si>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</si>
  <si>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</si>
  <si>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</si>
  <si>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</si>
  <si>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</si>
  <si>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</si>
  <si>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</si>
  <si>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</si>
  <si>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</si>
  <si>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</si>
  <si>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</si>
  <si>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</si>
  <si>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</si>
  <si>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</si>
  <si>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</si>
  <si>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</si>
  <si>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</si>
  <si>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</si>
  <si>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</si>
  <si>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</si>
  <si>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</si>
  <si>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</si>
  <si>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</si>
  <si>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</si>
  <si>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</si>
  <si>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</si>
  <si>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</si>
  <si>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</si>
  <si>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</si>
  <si>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</si>
  <si>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</si>
  <si>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</si>
  <si>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</si>
  <si>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</si>
  <si>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</si>
  <si>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</si>
  <si>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</si>
  <si>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</si>
  <si>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</si>
  <si>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</si>
  <si>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</si>
  <si>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</si>
  <si>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</si>
  <si>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</si>
  <si>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</si>
  <si>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</si>
  <si>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</si>
  <si>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</si>
  <si>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</si>
  <si>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</si>
  <si>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</si>
  <si>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</si>
  <si>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</si>
  <si>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</si>
  <si>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</si>
  <si>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</si>
  <si>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</si>
  <si>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</si>
  <si>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</si>
  <si>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</si>
  <si>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</si>
  <si>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</si>
  <si>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</si>
  <si>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</si>
  <si>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</si>
  <si>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</si>
  <si>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</si>
  <si>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</si>
  <si>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</si>
  <si>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</si>
  <si>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</si>
  <si>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</si>
  <si>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</si>
  <si>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</si>
  <si>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</si>
  <si>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</si>
  <si>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</si>
  <si>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</si>
  <si>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</si>
  <si>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</si>
  <si>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</si>
  <si>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</si>
  <si>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</si>
  <si>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</si>
  <si>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</si>
  <si>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</si>
  <si>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</si>
  <si>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</si>
  <si>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</si>
  <si>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</si>
  <si>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</si>
  <si>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</si>
  <si>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</si>
  <si>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</si>
  <si>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</si>
  <si>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</si>
  <si>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</si>
  <si>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</si>
  <si>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</si>
  <si>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</si>
  <si>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</si>
  <si>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</si>
  <si>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</si>
  <si>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</si>
  <si>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</si>
  <si>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</si>
  <si>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</si>
  <si>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</si>
  <si>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</si>
  <si>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</si>
  <si>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</si>
  <si>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</si>
  <si>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</si>
  <si>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</si>
  <si>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</si>
  <si>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</si>
  <si>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</si>
  <si>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</si>
  <si>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</si>
  <si>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</si>
  <si>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</si>
  <si>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</si>
  <si>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</si>
  <si>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</si>
  <si>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</si>
  <si>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</si>
  <si>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</si>
  <si>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</si>
  <si>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</si>
  <si>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</si>
  <si>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</si>
  <si>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</si>
  <si>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</si>
  <si>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</si>
  <si>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</si>
  <si>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</si>
  <si>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</si>
  <si>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</si>
  <si>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</si>
  <si>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</si>
  <si>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</si>
  <si>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</si>
  <si>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</si>
  <si>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</si>
  <si>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</si>
  <si>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</si>
  <si>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</si>
  <si>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</si>
  <si>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</si>
  <si>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</si>
  <si>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</si>
  <si>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</si>
  <si>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</si>
  <si>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</si>
  <si>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</si>
  <si>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</si>
  <si>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</si>
  <si>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</si>
  <si>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</si>
  <si>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</si>
  <si>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</si>
  <si>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</si>
  <si>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</si>
  <si>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</si>
  <si>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</si>
  <si>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</si>
  <si>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</si>
  <si>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</si>
  <si>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</si>
  <si>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</si>
  <si>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</si>
  <si>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</si>
  <si>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</si>
  <si>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</si>
  <si>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</si>
  <si>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</si>
  <si>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</si>
  <si>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</si>
  <si>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</si>
  <si>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</si>
  <si>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</si>
  <si>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</si>
  <si>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</si>
  <si>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</si>
  <si>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</si>
  <si>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</si>
  <si>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</si>
  <si>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</si>
  <si>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</si>
  <si>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</si>
  <si>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</si>
  <si>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</si>
  <si>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</si>
  <si>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</si>
  <si>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</si>
  <si>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</si>
  <si>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</si>
  <si>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</si>
  <si>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</si>
  <si>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</si>
  <si>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</si>
  <si>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</si>
  <si>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</si>
  <si>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</si>
  <si>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</si>
  <si>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</si>
  <si>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</si>
  <si>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</si>
  <si>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</si>
  <si>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</si>
  <si>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</si>
  <si>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</si>
  <si>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</si>
  <si>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</si>
  <si>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</si>
  <si>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</si>
  <si>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</si>
  <si>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</si>
  <si>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</si>
  <si>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</si>
  <si>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</si>
  <si>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</si>
  <si>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</si>
  <si>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</si>
  <si>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</si>
  <si>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</si>
  <si>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</si>
  <si>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</si>
  <si>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</si>
  <si>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</si>
  <si>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</si>
  <si>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</si>
  <si>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</si>
  <si>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</si>
  <si>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</si>
  <si>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</si>
  <si>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</si>
  <si>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</si>
  <si>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</si>
  <si>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</si>
  <si>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</si>
  <si>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</si>
  <si>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</si>
  <si>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</si>
  <si>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</si>
  <si>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</si>
  <si>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</si>
  <si>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</si>
  <si>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</si>
  <si>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</si>
  <si>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</si>
  <si>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</si>
  <si>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</si>
  <si>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</si>
  <si>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</si>
  <si>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</si>
  <si>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</si>
  <si>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</si>
  <si>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</si>
  <si>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</si>
  <si>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</si>
  <si>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</si>
  <si>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</si>
  <si>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</si>
  <si>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</si>
  <si>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</si>
  <si>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</si>
  <si>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</si>
  <si>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</si>
  <si>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</si>
  <si>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</si>
  <si>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</si>
  <si>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</si>
  <si>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</si>
  <si>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</si>
  <si>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</si>
  <si>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</si>
  <si>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</si>
  <si>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</si>
  <si>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</si>
  <si>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</si>
  <si>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</si>
  <si>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</si>
  <si>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</si>
  <si>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</si>
  <si>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</si>
  <si>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</si>
  <si>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</si>
  <si>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</si>
  <si>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</si>
  <si>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</si>
  <si>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</si>
  <si>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</si>
  <si>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</si>
  <si>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</si>
  <si>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</si>
  <si>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</si>
  <si>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</si>
  <si>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</si>
  <si>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</si>
  <si>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</si>
  <si>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</si>
  <si>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</si>
  <si>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</si>
  <si>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</si>
  <si>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</si>
  <si>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</si>
  <si>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</si>
  <si>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</si>
  <si>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</si>
  <si>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</si>
  <si>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</si>
  <si>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</si>
  <si>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</si>
  <si>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</si>
  <si>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</si>
  <si>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</si>
  <si>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</si>
  <si>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</si>
  <si>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</si>
  <si>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</si>
  <si>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</si>
  <si>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</si>
  <si>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</si>
  <si>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</si>
  <si>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</si>
  <si>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</si>
  <si>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</si>
  <si>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</si>
  <si>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</si>
  <si>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</si>
  <si>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</si>
  <si>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</si>
  <si>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</si>
  <si>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</si>
  <si>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</si>
  <si>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</si>
  <si>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</si>
  <si>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</si>
  <si>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</si>
  <si>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</si>
  <si>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</si>
  <si>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</si>
  <si>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</si>
  <si>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</si>
  <si>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</si>
  <si>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</si>
  <si>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</si>
  <si>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</si>
  <si>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</si>
  <si>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</si>
  <si>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</si>
  <si>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</si>
  <si>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</si>
  <si>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</si>
  <si>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</si>
  <si>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</si>
  <si>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</si>
  <si>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</si>
  <si>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</si>
  <si>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</si>
  <si>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</si>
  <si>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</si>
  <si>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</si>
  <si>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</si>
  <si>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</si>
  <si>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</si>
  <si>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</si>
  <si>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</si>
  <si>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</si>
  <si>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</si>
  <si>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</si>
  <si>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</si>
  <si>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</si>
  <si>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</si>
  <si>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</si>
  <si>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</si>
  <si>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</si>
  <si>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</si>
  <si>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</si>
  <si>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</si>
  <si>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</si>
  <si>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</si>
  <si>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</si>
  <si>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</si>
  <si>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</si>
  <si>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</si>
  <si>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</si>
  <si>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</si>
  <si>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</si>
  <si>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</si>
  <si>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</si>
  <si>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</si>
  <si>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</si>
  <si>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</si>
  <si>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</si>
  <si>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</si>
  <si>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</si>
  <si>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</si>
  <si>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</si>
  <si>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</si>
  <si>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</si>
  <si>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</si>
  <si>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</si>
  <si>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</si>
  <si>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</si>
  <si>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</si>
  <si>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</si>
  <si>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</si>
  <si>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</si>
  <si>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</si>
  <si>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</si>
  <si>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</si>
  <si>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</si>
  <si>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</si>
  <si>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</si>
  <si>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</si>
  <si>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</si>
  <si>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</si>
  <si>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</si>
  <si>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</si>
  <si>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</si>
  <si>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</si>
  <si>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</si>
  <si>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</si>
  <si>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</si>
  <si>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</si>
  <si>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</si>
  <si>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</si>
  <si>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</si>
  <si>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</si>
  <si>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</si>
  <si>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</si>
  <si>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</si>
  <si>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</si>
  <si>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</si>
  <si>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</si>
  <si>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</si>
  <si>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</si>
  <si>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</si>
  <si>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</si>
  <si>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</si>
  <si>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</si>
  <si>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</si>
  <si>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</si>
  <si>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</si>
  <si>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</si>
  <si>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</si>
  <si>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</si>
  <si>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</si>
  <si>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</si>
  <si>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</si>
  <si>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</si>
  <si>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</si>
  <si>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</si>
  <si>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</si>
  <si>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</si>
  <si>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</si>
  <si>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</si>
  <si>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</si>
  <si>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</si>
  <si>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</si>
  <si>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</si>
  <si>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</si>
  <si>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</si>
  <si>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</si>
  <si>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</si>
  <si>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</si>
  <si>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</si>
  <si>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</si>
  <si>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</si>
  <si>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</si>
  <si>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</si>
  <si>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</si>
  <si>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</si>
  <si>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</si>
  <si>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</si>
  <si>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</si>
  <si>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</si>
  <si>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</si>
  <si>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</si>
  <si>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</si>
  <si>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</si>
  <si>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</si>
  <si>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</si>
  <si>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</si>
  <si>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</si>
  <si>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</si>
  <si>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</si>
  <si>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</si>
  <si>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</si>
  <si>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</si>
  <si>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</si>
  <si>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</si>
  <si>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</si>
  <si>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</si>
  <si>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</si>
  <si>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</si>
  <si>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</si>
  <si>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</si>
  <si>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</si>
  <si>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</si>
  <si>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</si>
  <si>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</si>
  <si>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</si>
  <si>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</si>
  <si>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</si>
  <si>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</si>
  <si>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</si>
  <si>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</si>
  <si>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</si>
  <si>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</si>
  <si>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</si>
  <si>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</si>
  <si>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</si>
  <si>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</si>
  <si>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</si>
  <si>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</si>
  <si>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</si>
  <si>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</si>
  <si>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</si>
  <si>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</si>
  <si>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</si>
  <si>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</si>
  <si>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</si>
  <si>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</si>
  <si>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</si>
  <si>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</si>
  <si>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</si>
  <si>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</si>
  <si>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</si>
  <si>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</si>
  <si>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</si>
  <si>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</si>
  <si>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</si>
  <si>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</si>
  <si>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</si>
  <si>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</si>
  <si>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</si>
  <si>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</si>
  <si>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</si>
  <si>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</si>
  <si>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</si>
  <si>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</si>
  <si>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</si>
  <si>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</si>
  <si>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</si>
  <si>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</si>
  <si>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</si>
  <si>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</si>
  <si>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</si>
  <si>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</si>
  <si>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</si>
  <si>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</si>
  <si>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</si>
  <si>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</si>
  <si>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</si>
  <si>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</si>
  <si>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</si>
  <si>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</si>
  <si>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</si>
  <si>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</si>
  <si>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</si>
  <si>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</si>
  <si>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</si>
  <si>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</si>
  <si>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</si>
  <si>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</si>
  <si>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</si>
  <si>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</si>
  <si>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</si>
  <si>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</si>
  <si>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</si>
  <si>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</si>
  <si>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</si>
  <si>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</si>
  <si>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</si>
  <si>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</si>
  <si>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</si>
  <si>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</si>
  <si>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</si>
  <si>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</si>
  <si>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</si>
  <si>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</si>
  <si>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</si>
  <si>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</si>
  <si>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</si>
  <si>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</si>
  <si>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</si>
  <si>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</si>
  <si>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</si>
  <si>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</si>
  <si>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</si>
  <si>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</si>
  <si>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</si>
  <si>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</si>
  <si>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</si>
  <si>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</si>
  <si>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</si>
  <si>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</si>
  <si>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</si>
  <si>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</si>
  <si>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</si>
  <si>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</si>
  <si>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</si>
  <si>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</si>
  <si>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</si>
  <si>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</si>
  <si>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</si>
  <si>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</si>
  <si>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</si>
  <si>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</si>
  <si>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</si>
  <si>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</si>
  <si>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</si>
  <si>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</si>
  <si>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</si>
  <si>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</si>
  <si>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</si>
  <si>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</si>
  <si>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</si>
  <si>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</si>
  <si>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</si>
  <si>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</si>
  <si>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</si>
  <si>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</si>
  <si>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</si>
  <si>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</si>
  <si>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</si>
  <si>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</si>
  <si>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</si>
  <si>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</si>
  <si>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</si>
  <si>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</si>
  <si>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</si>
  <si>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</si>
  <si>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</si>
  <si>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</si>
  <si>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</si>
  <si>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</si>
  <si>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</si>
  <si>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</si>
  <si>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</si>
  <si>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</si>
  <si>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</si>
  <si>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</si>
  <si>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</si>
  <si>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</si>
  <si>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</si>
  <si>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</si>
  <si>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</si>
  <si>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</si>
  <si>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</si>
  <si>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</si>
  <si>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</si>
  <si>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</si>
  <si>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</si>
  <si>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</si>
  <si>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</si>
  <si>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</si>
  <si>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</si>
  <si>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</si>
  <si>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</si>
  <si>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</si>
  <si>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</si>
  <si>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</si>
  <si>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</si>
  <si>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</si>
  <si>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</si>
  <si>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</si>
  <si>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</si>
  <si>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</si>
  <si>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</si>
  <si>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</si>
  <si>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</si>
  <si>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</si>
  <si>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</si>
  <si>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</si>
  <si>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</si>
  <si>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</si>
  <si>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</si>
  <si>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</si>
  <si>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</si>
  <si>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</si>
  <si>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</si>
  <si>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</si>
  <si>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</si>
  <si>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</si>
  <si>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</si>
  <si>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</si>
  <si>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</si>
  <si>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</si>
  <si>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</si>
  <si>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</si>
  <si>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</si>
  <si>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</si>
  <si>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</si>
  <si>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</si>
  <si>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</si>
  <si>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</si>
  <si>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</si>
  <si>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</si>
  <si>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</si>
  <si>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</si>
  <si>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</si>
  <si>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</si>
  <si>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</si>
  <si>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</si>
  <si>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</si>
  <si>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</si>
  <si>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</si>
  <si>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</si>
  <si>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</si>
  <si>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</si>
  <si>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</si>
  <si>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</si>
  <si>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</si>
  <si>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</si>
  <si>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</si>
  <si>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</si>
  <si>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</si>
  <si>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</si>
  <si>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</si>
  <si>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</si>
  <si>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</si>
  <si>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</si>
  <si>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</si>
  <si>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</si>
  <si>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</si>
  <si>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</si>
  <si>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</si>
  <si>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</si>
  <si>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</si>
  <si>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</si>
  <si>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</si>
  <si>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</si>
  <si>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</si>
  <si>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</si>
  <si>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</si>
  <si>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</si>
  <si>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</si>
  <si>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</si>
  <si>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</si>
  <si>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</si>
  <si>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</si>
  <si>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</si>
  <si>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</si>
  <si>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</si>
  <si>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</si>
  <si>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</si>
  <si>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</si>
  <si>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</si>
  <si>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</si>
  <si>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</si>
  <si>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</si>
  <si>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</si>
  <si>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</si>
  <si>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</si>
  <si>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</si>
  <si>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</si>
  <si>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</si>
  <si>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</si>
  <si>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</si>
  <si>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</si>
  <si>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</si>
  <si>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</si>
  <si>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</si>
  <si>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</si>
  <si>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</si>
  <si>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</si>
  <si>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</si>
  <si>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</si>
  <si>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</si>
  <si>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</si>
  <si>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</si>
  <si>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</si>
  <si>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</si>
  <si>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</si>
  <si>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</si>
  <si>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</si>
  <si>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</si>
  <si>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</si>
  <si>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</si>
  <si>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</si>
  <si>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</si>
  <si>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</si>
  <si>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</si>
  <si>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</si>
  <si>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</si>
  <si>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</si>
  <si>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</si>
  <si>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</si>
  <si>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</si>
  <si>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</si>
  <si>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</si>
  <si>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</si>
  <si>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</si>
  <si>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</si>
  <si>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</si>
  <si>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</si>
  <si>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</si>
  <si>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</si>
  <si>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</si>
  <si>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</si>
  <si>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</si>
  <si>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</si>
  <si>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</si>
  <si>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</si>
  <si>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</si>
  <si>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</si>
  <si>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</si>
  <si>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</si>
  <si>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</si>
  <si>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</si>
  <si>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</si>
  <si>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</si>
  <si>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</si>
  <si>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</si>
  <si>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</si>
  <si>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</si>
  <si>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</si>
  <si>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</si>
  <si>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</si>
  <si>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</si>
  <si>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</si>
  <si>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</si>
  <si>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</si>
  <si>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</si>
  <si>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</si>
  <si>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</si>
  <si>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</si>
  <si>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</si>
  <si>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</si>
  <si>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</si>
  <si>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</si>
  <si>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</si>
  <si>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</si>
  <si>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</si>
  <si>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</si>
  <si>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</si>
  <si>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</si>
  <si>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</si>
  <si>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</si>
  <si>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</si>
  <si>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</si>
  <si>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</si>
  <si>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</si>
  <si>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</si>
  <si>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</si>
  <si>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</si>
  <si>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</si>
  <si>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</si>
  <si>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</si>
  <si>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</si>
  <si>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</si>
  <si>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</si>
  <si>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</si>
  <si>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</si>
  <si>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</si>
  <si>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</si>
  <si>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</si>
  <si>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</si>
  <si>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</si>
  <si>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</si>
  <si>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</si>
  <si>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</si>
  <si>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</si>
  <si>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</si>
  <si>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</si>
  <si>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</si>
  <si>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</si>
  <si>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</si>
  <si>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</si>
  <si>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</si>
  <si>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</si>
  <si>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</si>
  <si>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</si>
  <si>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</si>
  <si>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</si>
  <si>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</si>
  <si>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</si>
  <si>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</si>
  <si>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</si>
  <si>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</si>
  <si>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</si>
  <si>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</si>
  <si>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</si>
  <si>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</si>
  <si>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</si>
  <si>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</si>
  <si>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</si>
  <si>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</si>
  <si>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</si>
  <si>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</si>
  <si>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</si>
  <si>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</si>
  <si>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</si>
  <si>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</si>
  <si>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</si>
  <si>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</si>
  <si>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</si>
  <si>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</si>
  <si>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</si>
  <si>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</si>
  <si>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</si>
  <si>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</si>
  <si>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</si>
  <si>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</si>
  <si>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</si>
  <si>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</si>
  <si>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</si>
  <si>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</si>
  <si>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</si>
  <si>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</si>
  <si>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</si>
  <si>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</si>
  <si>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</si>
  <si>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</si>
  <si>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</si>
  <si>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</si>
  <si>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</si>
  <si>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</si>
  <si>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</si>
  <si>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</si>
  <si>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</si>
  <si>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</si>
  <si>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</si>
  <si>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</si>
  <si>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</si>
  <si>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</si>
  <si>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</si>
  <si>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</si>
  <si>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</si>
  <si>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</si>
  <si>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</si>
  <si>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</si>
  <si>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</si>
  <si>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</si>
  <si>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</si>
  <si>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</si>
  <si>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</si>
  <si>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</si>
  <si>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</si>
  <si>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</si>
  <si>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</si>
  <si>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</si>
  <si>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</si>
  <si>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</si>
  <si>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</si>
  <si>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</si>
  <si>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</si>
  <si>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</si>
  <si>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</si>
  <si>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</si>
  <si>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</si>
  <si>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</si>
  <si>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</si>
  <si>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</si>
  <si>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</si>
  <si>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</si>
  <si>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</si>
  <si>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</si>
  <si>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</si>
  <si>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</si>
  <si>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</si>
  <si>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</si>
  <si>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</si>
  <si>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</si>
  <si>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</si>
  <si>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</si>
  <si>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</si>
  <si>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</si>
  <si>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</si>
  <si>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</si>
  <si>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</si>
  <si>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</si>
  <si>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</si>
  <si>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</si>
  <si>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</si>
  <si>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</si>
  <si>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</si>
  <si>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</si>
  <si>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</si>
  <si>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</si>
  <si>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</si>
  <si>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</si>
  <si>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</si>
  <si>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</si>
  <si>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</si>
  <si>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</si>
  <si>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</si>
  <si>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</si>
  <si>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</si>
  <si>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</si>
  <si>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</si>
  <si>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</si>
  <si>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</si>
  <si>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</si>
  <si>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</si>
  <si>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</si>
  <si>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</si>
  <si>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</si>
  <si>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</si>
  <si>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</si>
  <si>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</si>
  <si>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</si>
  <si>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</si>
  <si>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</si>
  <si>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</si>
  <si>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</si>
  <si>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</si>
  <si>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</si>
  <si>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</si>
  <si>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</si>
  <si>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</si>
  <si>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</si>
  <si>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</si>
  <si>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</si>
  <si>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</si>
  <si>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</si>
  <si>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</si>
  <si>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</si>
  <si>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</si>
  <si>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</si>
  <si>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</si>
  <si>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</si>
  <si>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</si>
  <si>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</si>
  <si>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</si>
  <si>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</si>
  <si>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</si>
  <si>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</si>
  <si>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</si>
  <si>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</si>
  <si>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</si>
  <si>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</si>
  <si>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</si>
  <si>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</si>
  <si>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</si>
  <si>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</si>
  <si>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</si>
  <si>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</si>
  <si>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</si>
  <si>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</si>
  <si>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</si>
  <si>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</si>
  <si>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</si>
  <si>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</si>
  <si>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</si>
  <si>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</si>
  <si>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</si>
  <si>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</si>
  <si>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</si>
  <si>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</si>
  <si>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</si>
  <si>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</si>
  <si>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</si>
  <si>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</si>
  <si>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</si>
  <si>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</si>
  <si>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</si>
  <si>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</si>
  <si>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</si>
  <si>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</si>
  <si>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</si>
  <si>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</si>
  <si>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</si>
  <si>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</si>
  <si>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</si>
  <si>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</si>
  <si>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</si>
  <si>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</si>
  <si>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</si>
  <si>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</si>
  <si>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</si>
  <si>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</si>
  <si>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</si>
  <si>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</si>
  <si>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</si>
  <si>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</si>
  <si>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</si>
  <si>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</si>
  <si>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</si>
  <si>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</si>
  <si>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</si>
  <si>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</si>
  <si>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</si>
  <si>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</si>
  <si>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</si>
  <si>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</si>
  <si>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</si>
  <si>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</si>
  <si>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</si>
  <si>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</si>
  <si>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</si>
  <si>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</si>
  <si>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</si>
  <si>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</si>
  <si>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</si>
  <si>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</si>
  <si>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</si>
  <si>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</si>
  <si>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</si>
  <si>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</si>
  <si>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</si>
  <si>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</si>
  <si>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</si>
  <si>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</si>
  <si>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</si>
  <si>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</si>
  <si>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</si>
  <si>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</si>
  <si>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</si>
  <si>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</si>
  <si>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</si>
  <si>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</si>
  <si>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</si>
  <si>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</si>
  <si>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</si>
  <si>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</si>
  <si>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</si>
  <si>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</si>
  <si>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</si>
  <si>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</si>
  <si>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</si>
  <si>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</si>
  <si>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</si>
  <si>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</si>
  <si>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</si>
  <si>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</si>
  <si>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</si>
  <si>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</si>
  <si>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</si>
  <si>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</si>
  <si>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</si>
  <si>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</si>
  <si>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</si>
  <si>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</si>
  <si>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</si>
  <si>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</si>
  <si>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</si>
  <si>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</si>
  <si>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</si>
  <si>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</si>
  <si>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</si>
  <si>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</si>
  <si>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</si>
  <si>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</si>
  <si>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</si>
  <si>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</si>
  <si>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</si>
  <si>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</si>
  <si>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</si>
  <si>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</si>
  <si>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</si>
  <si>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</si>
  <si>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</si>
  <si>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</si>
  <si>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</si>
  <si>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</si>
  <si>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</si>
  <si>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</si>
  <si>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</si>
  <si>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</si>
  <si>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</si>
  <si>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</si>
  <si>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</si>
  <si>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</si>
  <si>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</si>
  <si>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</si>
  <si>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</si>
  <si>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</si>
  <si>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</si>
  <si>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</si>
  <si>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</si>
  <si>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</si>
  <si>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</si>
  <si>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</si>
  <si>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</si>
  <si>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</si>
  <si>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</si>
  <si>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</si>
  <si>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</si>
  <si>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</si>
  <si>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</si>
  <si>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</si>
  <si>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</si>
  <si>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</si>
  <si>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</si>
  <si>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</si>
  <si>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</si>
  <si>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</si>
  <si>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</si>
  <si>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</si>
  <si>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</si>
  <si>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</si>
  <si>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</si>
  <si>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</si>
  <si>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</si>
  <si>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</si>
  <si>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</si>
  <si>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</si>
  <si>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</si>
  <si>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</si>
  <si>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</si>
  <si>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</si>
  <si>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</si>
  <si>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</si>
  <si>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</si>
  <si>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</si>
  <si>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</si>
  <si>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</si>
  <si>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</si>
  <si>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</si>
  <si>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</si>
  <si>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</si>
  <si>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</si>
  <si>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</si>
  <si>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</si>
  <si>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</si>
  <si>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</si>
  <si>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</si>
  <si>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</si>
  <si>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</si>
  <si>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</si>
  <si>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</si>
  <si>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</si>
  <si>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</si>
  <si>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</si>
  <si>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</si>
  <si>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</si>
  <si>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</si>
  <si>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</si>
  <si>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</si>
  <si>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</si>
  <si>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</si>
  <si>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</si>
  <si>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</si>
  <si>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</si>
  <si>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</si>
  <si>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</si>
  <si>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</si>
  <si>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</si>
  <si>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</si>
  <si>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</si>
  <si>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</si>
  <si>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</si>
  <si>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</si>
  <si>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</si>
  <si>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</si>
  <si>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</si>
  <si>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</si>
  <si>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</si>
  <si>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</si>
  <si>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</si>
  <si>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</si>
  <si>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</si>
  <si>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</si>
  <si>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</si>
  <si>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</si>
  <si>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</si>
  <si>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</si>
  <si>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</si>
  <si>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</si>
  <si>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</si>
  <si>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</si>
  <si>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</si>
  <si>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</si>
  <si>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</si>
  <si>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</si>
  <si>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</si>
  <si>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</si>
  <si>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</si>
  <si>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</si>
  <si>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</si>
  <si>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</si>
  <si>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</si>
  <si>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</si>
  <si>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</si>
  <si>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</si>
  <si>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</si>
  <si>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</si>
  <si>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</si>
  <si>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</si>
  <si>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</si>
  <si>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</si>
  <si>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</si>
  <si>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</si>
  <si>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</si>
  <si>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</si>
  <si>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</si>
  <si>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</si>
  <si>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</si>
  <si>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</si>
  <si>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</si>
  <si>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</si>
  <si>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</si>
  <si>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</si>
  <si>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</si>
  <si>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</si>
  <si>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</si>
  <si>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</si>
  <si>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</si>
  <si>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</si>
  <si>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</si>
  <si>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</si>
  <si>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</si>
  <si>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</si>
  <si>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</si>
  <si>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</si>
  <si>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</si>
  <si>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</si>
  <si>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</si>
  <si>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</si>
  <si>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</si>
  <si>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</si>
  <si>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</si>
  <si>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</si>
  <si>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</si>
  <si>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</si>
  <si>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</si>
  <si>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</si>
  <si>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</si>
  <si>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</si>
  <si>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</si>
  <si>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</si>
  <si>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</si>
  <si>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</si>
  <si>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</si>
  <si>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</si>
  <si>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</si>
  <si>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</si>
  <si>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</si>
  <si>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</si>
  <si>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</si>
  <si>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</si>
  <si>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</si>
  <si>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</si>
  <si>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</si>
  <si>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</si>
  <si>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</si>
  <si>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</si>
  <si>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</si>
  <si>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</si>
  <si>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</si>
  <si>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</si>
  <si>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</si>
  <si>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</si>
  <si>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</si>
  <si>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</si>
  <si>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</si>
  <si>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</si>
  <si>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</si>
  <si>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</si>
  <si>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</si>
  <si>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</si>
  <si>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</si>
  <si>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</si>
  <si>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</si>
  <si>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</si>
  <si>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</si>
  <si>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</si>
  <si>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</si>
  <si>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</si>
  <si>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</si>
  <si>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</si>
  <si>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</si>
  <si>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</si>
  <si>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</si>
  <si>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</si>
  <si>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</si>
  <si>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</si>
  <si>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</si>
  <si>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</si>
  <si>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</si>
  <si>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</si>
  <si>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</si>
  <si>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</si>
  <si>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</si>
  <si>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</si>
  <si>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</si>
  <si>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</si>
  <si>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</si>
  <si>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</si>
  <si>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</si>
  <si>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</si>
  <si>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</si>
  <si>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</si>
  <si>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</si>
  <si>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</si>
  <si>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</si>
  <si>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</si>
  <si>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</si>
  <si>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</si>
  <si>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</si>
  <si>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</si>
  <si>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</si>
  <si>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</si>
  <si>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</si>
  <si>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</si>
  <si>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</si>
  <si>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</si>
  <si>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</si>
  <si>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</si>
  <si>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</si>
  <si>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</si>
  <si>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</si>
  <si>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</si>
  <si>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</si>
  <si>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</si>
  <si>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</si>
  <si>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</si>
  <si>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</si>
  <si>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</si>
  <si>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</si>
  <si>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</si>
  <si>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</si>
  <si>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</si>
  <si>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</si>
  <si>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</si>
  <si>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</si>
  <si>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</si>
  <si>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</si>
  <si>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</si>
  <si>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</si>
  <si>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</si>
  <si>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</si>
  <si>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</si>
  <si>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</si>
  <si>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</si>
  <si>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</si>
  <si>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</si>
  <si>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</si>
  <si>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</si>
  <si>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</si>
  <si>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</si>
  <si>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</si>
  <si>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</si>
  <si>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</si>
  <si>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</si>
  <si>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</si>
  <si>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</si>
  <si>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</si>
  <si>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</si>
  <si>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</si>
  <si>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</si>
  <si>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</si>
  <si>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</si>
  <si>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</si>
  <si>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</si>
  <si>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</si>
  <si>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</si>
  <si>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</si>
  <si>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</si>
  <si>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</si>
  <si>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</si>
  <si>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</si>
  <si>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</si>
  <si>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</si>
  <si>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</si>
  <si>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</si>
  <si>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</si>
  <si>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</si>
  <si>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</si>
  <si>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</si>
  <si>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</si>
  <si>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</si>
  <si>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</si>
  <si>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</si>
  <si>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</si>
  <si>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</si>
  <si>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</si>
  <si>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</si>
  <si>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</si>
  <si>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</si>
  <si>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</si>
  <si>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</si>
  <si>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</si>
  <si>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</si>
  <si>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</si>
  <si>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</si>
  <si>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</si>
  <si>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</si>
  <si>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</si>
  <si>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</si>
  <si>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</si>
  <si>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</si>
  <si>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</si>
  <si>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</si>
  <si>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</si>
  <si>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</si>
  <si>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</si>
  <si>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</si>
  <si>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</si>
  <si>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</si>
  <si>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</si>
  <si>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</si>
  <si>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</si>
  <si>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</si>
  <si>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</si>
  <si>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</si>
  <si>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</si>
  <si>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</si>
  <si>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</si>
  <si>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</si>
  <si>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</si>
  <si>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</si>
  <si>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</si>
  <si>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</si>
  <si>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</si>
  <si>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</si>
  <si>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</si>
  <si>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</si>
  <si>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</si>
  <si>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</si>
  <si>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</si>
  <si>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</si>
  <si>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</si>
  <si>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</si>
  <si>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</si>
  <si>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</si>
  <si>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</si>
  <si>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</si>
  <si>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</si>
  <si>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</si>
  <si>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</si>
  <si>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</si>
  <si>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</si>
  <si>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</si>
  <si>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</si>
  <si>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</si>
  <si>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</si>
  <si>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</si>
  <si>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</si>
  <si>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</si>
  <si>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</si>
  <si>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</si>
  <si>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</si>
  <si>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</si>
  <si>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</si>
  <si>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</si>
  <si>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</si>
  <si>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</si>
  <si>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</si>
  <si>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</si>
  <si>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</si>
  <si>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</si>
  <si>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</si>
  <si>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</si>
  <si>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</si>
  <si>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</si>
  <si>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</si>
  <si>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</si>
  <si>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</si>
  <si>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</si>
  <si>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</si>
  <si>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</si>
  <si>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</si>
  <si>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</si>
  <si>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</si>
  <si>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</si>
  <si>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</si>
  <si>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</si>
  <si>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</si>
  <si>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</si>
  <si>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</si>
  <si>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</si>
  <si>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</si>
  <si>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</si>
  <si>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</si>
  <si>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</si>
  <si>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</si>
  <si>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</si>
  <si>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</si>
  <si>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</si>
  <si>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</si>
  <si>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</si>
  <si>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</si>
  <si>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</si>
  <si>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</si>
  <si>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</si>
  <si>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</si>
  <si>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</si>
  <si>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</si>
  <si>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</si>
  <si>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</si>
  <si>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</si>
  <si>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</si>
  <si>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</si>
  <si>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</si>
  <si>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</si>
  <si>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</si>
  <si>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</si>
  <si>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</si>
  <si>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</si>
  <si>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</si>
  <si>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</si>
  <si>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</si>
  <si>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</si>
  <si>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</si>
  <si>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</si>
  <si>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</si>
  <si>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</si>
  <si>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</si>
  <si>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</si>
  <si>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</si>
  <si>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</si>
  <si>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</si>
  <si>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</si>
  <si>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</si>
  <si>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</si>
  <si>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</si>
  <si>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</si>
  <si>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</si>
  <si>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</si>
  <si>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</si>
  <si>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</si>
  <si>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</si>
  <si>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</si>
  <si>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</si>
  <si>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</si>
  <si>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</si>
  <si>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</si>
  <si>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</si>
  <si>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</si>
  <si>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</si>
  <si>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</si>
  <si>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</si>
  <si>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</si>
  <si>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</si>
  <si>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</si>
  <si>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</si>
  <si>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</si>
  <si>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</si>
  <si>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</si>
  <si>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</si>
  <si>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</si>
  <si>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</si>
  <si>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</si>
  <si>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</si>
  <si>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</si>
  <si>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</si>
  <si>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</si>
  <si>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</si>
  <si>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</si>
  <si>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</si>
  <si>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</si>
  <si>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</si>
  <si>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</si>
  <si>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</si>
  <si>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</si>
  <si>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</si>
  <si>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</si>
  <si>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</si>
  <si>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</si>
  <si>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</si>
  <si>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</si>
  <si>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</si>
  <si>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</si>
  <si>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</si>
  <si>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</si>
  <si>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</si>
  <si>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</si>
  <si>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</si>
  <si>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</si>
  <si>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</si>
  <si>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</si>
  <si>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</si>
  <si>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</si>
  <si>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</si>
  <si>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</si>
  <si>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</si>
  <si>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</si>
  <si>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</si>
  <si>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</si>
  <si>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</si>
  <si>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</si>
  <si>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</si>
  <si>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</si>
  <si>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</si>
  <si>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</si>
  <si>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</si>
  <si>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</si>
  <si>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</si>
  <si>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</si>
  <si>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</si>
  <si>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</si>
  <si>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</si>
  <si>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</si>
  <si>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</si>
  <si>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</si>
  <si>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</si>
  <si>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</si>
  <si>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</si>
  <si>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</si>
  <si>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</si>
  <si>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</si>
  <si>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</si>
  <si>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</si>
  <si>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</si>
  <si>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</si>
  <si>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</si>
  <si>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</si>
  <si>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</si>
  <si>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</si>
  <si>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</si>
  <si>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</si>
  <si>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</si>
  <si>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</si>
  <si>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</si>
  <si>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</si>
  <si>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</si>
  <si>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</si>
  <si>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</si>
  <si>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</si>
  <si>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</si>
  <si>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</si>
  <si>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</si>
  <si>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</si>
  <si>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</si>
  <si>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</si>
  <si>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</si>
  <si>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</si>
  <si>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</si>
  <si>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</si>
  <si>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</si>
  <si>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</si>
  <si>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</si>
  <si>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</si>
  <si>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</si>
  <si>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</si>
  <si>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</si>
  <si>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</si>
  <si>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</si>
  <si>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</si>
  <si>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</si>
  <si>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</si>
  <si>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</si>
  <si>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</si>
  <si>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</si>
  <si>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</si>
  <si>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</si>
  <si>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</si>
  <si>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</si>
  <si>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</si>
  <si>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</si>
  <si>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</si>
  <si>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</si>
  <si>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</si>
  <si>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</si>
  <si>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</si>
  <si>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</si>
  <si>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</si>
  <si>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</si>
  <si>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</si>
  <si>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</si>
  <si>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</si>
  <si>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</si>
  <si>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</si>
  <si>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</si>
  <si>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</si>
  <si>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</si>
  <si>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</si>
  <si>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</si>
  <si>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</si>
  <si>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</si>
  <si>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</si>
  <si>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</si>
  <si>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</si>
  <si>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</si>
  <si>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</si>
  <si>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</si>
  <si>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</si>
  <si>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</si>
  <si>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</si>
  <si>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</si>
  <si>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</si>
  <si>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</si>
  <si>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</si>
  <si>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</si>
  <si>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</si>
  <si>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</si>
  <si>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</si>
  <si>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</si>
  <si>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</si>
  <si>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</si>
  <si>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</si>
  <si>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</si>
  <si>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</si>
  <si>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</si>
  <si>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</si>
  <si>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</si>
  <si>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</si>
  <si>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</si>
  <si>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</si>
  <si>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</si>
  <si>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</si>
  <si>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</si>
  <si>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</si>
  <si>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</si>
  <si>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</si>
  <si>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</si>
  <si>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</si>
  <si>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</si>
  <si>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</si>
  <si>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</si>
  <si>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</si>
  <si>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</si>
  <si>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</si>
  <si>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</si>
  <si>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</si>
  <si>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</si>
  <si>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</si>
  <si>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</si>
  <si>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</si>
  <si>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</si>
  <si>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</si>
  <si>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</si>
  <si>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</si>
  <si>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</si>
  <si>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</si>
  <si>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</si>
  <si>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</si>
  <si>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</si>
  <si>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</si>
  <si>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</si>
  <si>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</si>
  <si>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</si>
  <si>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</si>
  <si>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</si>
  <si>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</si>
  <si>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</si>
  <si>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</si>
  <si>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</si>
  <si>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</si>
  <si>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</si>
  <si>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</si>
  <si>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</si>
  <si>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</si>
  <si>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</si>
  <si>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</si>
  <si>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</si>
  <si>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</si>
  <si>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</si>
  <si>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</si>
  <si>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</si>
  <si>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</si>
  <si>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</si>
  <si>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</si>
  <si>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</si>
  <si>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</si>
  <si>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</si>
  <si>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</si>
  <si>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</si>
  <si>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</si>
  <si>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</si>
  <si>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</si>
  <si>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</si>
  <si>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</si>
  <si>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</si>
  <si>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</si>
  <si>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</si>
  <si>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</si>
  <si>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</si>
  <si>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</si>
  <si>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</si>
  <si>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</si>
  <si>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</si>
  <si>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</si>
  <si>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</si>
  <si>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</si>
  <si>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</si>
  <si>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</si>
  <si>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</si>
  <si>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</si>
  <si>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</si>
  <si>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</si>
  <si>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</si>
  <si>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</si>
  <si>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</si>
  <si>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</si>
  <si>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</si>
  <si>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</si>
  <si>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</si>
  <si>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</si>
  <si>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</si>
  <si>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</si>
  <si>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</si>
  <si>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</si>
  <si>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</si>
  <si>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</si>
  <si>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</si>
  <si>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</si>
  <si>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</si>
  <si>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</si>
  <si>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</si>
  <si>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</si>
  <si>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</si>
  <si>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</si>
  <si>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</si>
  <si>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</si>
  <si>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</si>
  <si>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</si>
  <si>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</si>
  <si>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</si>
  <si>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</si>
  <si>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</si>
  <si>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</si>
  <si>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</si>
  <si>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</si>
  <si>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</si>
  <si>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</si>
  <si>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</si>
  <si>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</si>
  <si>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</si>
  <si>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</si>
  <si>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</si>
  <si>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</si>
  <si>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</si>
  <si>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</si>
  <si>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</si>
  <si>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</si>
  <si>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</si>
  <si>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</si>
  <si>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</si>
  <si>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</si>
  <si>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</si>
  <si>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</si>
  <si>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</si>
  <si>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</si>
  <si>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</si>
  <si>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</si>
  <si>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</si>
  <si>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</si>
  <si>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</si>
  <si>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</si>
  <si>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</si>
  <si>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</si>
  <si>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</si>
  <si>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</si>
  <si>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</si>
  <si>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</si>
  <si>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</si>
  <si>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</si>
  <si>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</si>
  <si>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</si>
  <si>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</si>
  <si>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</si>
  <si>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</si>
  <si>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</si>
  <si>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</si>
  <si>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</si>
  <si>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</si>
  <si>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</si>
  <si>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</si>
  <si>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</si>
  <si>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</si>
  <si>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</si>
  <si>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</si>
  <si>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</si>
  <si>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</si>
  <si>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</si>
  <si>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</si>
  <si>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</si>
  <si>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</si>
  <si>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</si>
  <si>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</si>
  <si>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</si>
  <si>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</si>
  <si>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</si>
  <si>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</si>
  <si>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</si>
  <si>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</si>
  <si>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</si>
  <si>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</si>
  <si>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</si>
  <si>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</si>
  <si>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</si>
  <si>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</si>
  <si>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</si>
  <si>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</si>
  <si>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</si>
  <si>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</si>
  <si>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</si>
  <si>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</si>
  <si>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</si>
  <si>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</si>
  <si>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</si>
  <si>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</si>
  <si>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</si>
  <si>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</si>
  <si>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</si>
  <si>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</si>
  <si>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</si>
  <si>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</si>
  <si>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</si>
  <si>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</si>
  <si>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</si>
  <si>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</si>
  <si>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</si>
  <si>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</si>
  <si>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</si>
  <si>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</si>
  <si>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</si>
  <si>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</si>
  <si>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</si>
  <si>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</si>
  <si>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</si>
  <si>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</si>
  <si>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</si>
  <si>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</si>
  <si>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</si>
  <si>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</si>
  <si>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</si>
  <si>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</si>
  <si>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</si>
  <si>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</si>
  <si>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</si>
  <si>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</si>
  <si>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</si>
  <si>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</si>
  <si>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</si>
  <si>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</si>
  <si>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</si>
  <si>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</si>
  <si>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</si>
  <si>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</si>
  <si>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</si>
  <si>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</si>
  <si>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</si>
  <si>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</si>
  <si>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</si>
  <si>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</si>
  <si>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</si>
  <si>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</si>
  <si>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</si>
  <si>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</si>
  <si>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</si>
  <si>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</si>
  <si>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</si>
  <si>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</si>
  <si>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</si>
  <si>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</si>
  <si>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</si>
  <si>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</si>
  <si>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</si>
  <si>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</si>
  <si>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</si>
  <si>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</si>
  <si>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</si>
  <si>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</si>
  <si>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</si>
  <si>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</si>
  <si>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</si>
  <si>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</si>
  <si>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</si>
  <si>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</si>
  <si>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</si>
  <si>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</si>
  <si>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</si>
  <si>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</si>
  <si>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</si>
  <si>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</si>
  <si>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</si>
  <si>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</si>
  <si>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</si>
  <si>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</si>
  <si>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</si>
  <si>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</si>
  <si>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</si>
  <si>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</si>
  <si>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</si>
  <si>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</si>
  <si>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</si>
  <si>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</si>
  <si>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</si>
  <si>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</si>
  <si>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</si>
  <si>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</si>
  <si>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</si>
  <si>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</si>
  <si>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</si>
  <si>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</si>
  <si>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</si>
  <si>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</si>
  <si>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</si>
  <si>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</si>
  <si>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</si>
  <si>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</si>
  <si>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</si>
  <si>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</si>
  <si>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</si>
  <si>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</si>
  <si>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</si>
  <si>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</si>
  <si>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</si>
  <si>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</si>
  <si>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</si>
  <si>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</si>
  <si>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</si>
  <si>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</si>
  <si>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</si>
  <si>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</si>
  <si>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</si>
  <si>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</si>
  <si>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</si>
  <si>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</si>
  <si>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</si>
  <si>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</si>
  <si>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</si>
  <si>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</si>
  <si>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</si>
  <si>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</si>
  <si>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</si>
  <si>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</si>
  <si>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</si>
  <si>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</si>
  <si>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</si>
  <si>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</si>
  <si>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</si>
  <si>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</si>
  <si>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</si>
  <si>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</si>
  <si>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</si>
  <si>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</si>
  <si>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</si>
  <si>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</si>
  <si>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</si>
  <si>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</si>
  <si>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</si>
  <si>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</si>
  <si>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</si>
  <si>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</si>
  <si>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</si>
  <si>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</si>
  <si>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</si>
  <si>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</si>
  <si>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</si>
  <si>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</si>
  <si>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</si>
  <si>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</si>
  <si>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</si>
  <si>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</si>
  <si>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</si>
  <si>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</si>
  <si>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</si>
  <si>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</si>
  <si>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</si>
  <si>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</si>
  <si>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</si>
  <si>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</si>
  <si>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</si>
  <si>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</si>
  <si>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</si>
  <si>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</si>
  <si>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</si>
  <si>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</si>
  <si>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</si>
  <si>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</si>
  <si>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</si>
  <si>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</si>
  <si>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</si>
  <si>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</si>
  <si>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</si>
  <si>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</si>
  <si>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</si>
  <si>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</si>
  <si>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</si>
  <si>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</si>
  <si>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</si>
  <si>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</si>
  <si>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</si>
  <si>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</si>
  <si>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</si>
  <si>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</si>
  <si>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</si>
  <si>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</si>
  <si>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</si>
  <si>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</si>
  <si>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</si>
  <si>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</si>
  <si>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</si>
  <si>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</si>
  <si>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</si>
  <si>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</si>
  <si>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</si>
  <si>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</si>
  <si>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</si>
  <si>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</si>
  <si>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</si>
  <si>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</si>
  <si>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</si>
  <si>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</si>
  <si>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</si>
  <si>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</si>
  <si>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</si>
  <si>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</si>
  <si>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</si>
  <si>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</si>
  <si>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</si>
  <si>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</si>
  <si>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</si>
  <si>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</si>
  <si>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</si>
  <si>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</si>
  <si>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</si>
  <si>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</si>
  <si>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</si>
  <si>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</si>
  <si>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</si>
  <si>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</si>
  <si>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</si>
  <si>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</si>
  <si>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</si>
  <si>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</si>
  <si>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</si>
  <si>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</si>
  <si>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</si>
  <si>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</si>
  <si>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</si>
  <si>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</si>
  <si>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</si>
  <si>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</si>
  <si>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</si>
  <si>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</si>
  <si>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</si>
  <si>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</si>
  <si>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</si>
  <si>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</si>
  <si>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</si>
  <si>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</si>
  <si>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</si>
  <si>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</si>
  <si>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</si>
  <si>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</si>
  <si>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</si>
  <si>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</si>
  <si>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</si>
  <si>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</si>
  <si>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</si>
  <si>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</si>
  <si>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</si>
  <si>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</si>
  <si>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</si>
  <si>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</si>
  <si>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</si>
  <si>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</si>
  <si>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</si>
  <si>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</si>
  <si>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</si>
  <si>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</si>
  <si>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</si>
  <si>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</si>
  <si>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</si>
  <si>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</si>
  <si>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</si>
  <si>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</si>
  <si>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</si>
  <si>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</si>
  <si>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</si>
  <si>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</si>
  <si>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</si>
  <si>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</si>
  <si>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</si>
  <si>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</si>
  <si>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</si>
  <si>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</si>
  <si>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</si>
  <si>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</si>
  <si>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</si>
  <si>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</si>
  <si>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</si>
  <si>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</si>
  <si>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</si>
  <si>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</si>
  <si>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</si>
  <si>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</si>
  <si>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</si>
  <si>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</si>
  <si>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</si>
  <si>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</si>
  <si>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</si>
  <si>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</si>
  <si>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</si>
  <si>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</si>
  <si>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</si>
  <si>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</si>
  <si>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</si>
  <si>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</si>
  <si>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</si>
  <si>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</si>
  <si>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</si>
  <si>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</si>
  <si>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</si>
  <si>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</si>
  <si>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</si>
  <si>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</si>
  <si>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</si>
  <si>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</si>
  <si>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</si>
  <si>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</si>
  <si>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</si>
  <si>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</si>
  <si>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</si>
  <si>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</si>
  <si>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</si>
  <si>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</si>
  <si>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</si>
  <si>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</si>
  <si>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</si>
  <si>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</si>
  <si>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</si>
  <si>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</si>
  <si>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</si>
  <si>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</si>
  <si>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</si>
  <si>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</si>
  <si>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</si>
  <si>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</si>
  <si>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</si>
  <si>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</si>
  <si>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</si>
  <si>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</si>
  <si>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</si>
  <si>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</si>
  <si>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</si>
  <si>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</si>
  <si>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</si>
  <si>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</si>
  <si>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</si>
  <si>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</si>
  <si>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</si>
  <si>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</si>
  <si>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</si>
  <si>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</si>
  <si>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</si>
  <si>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</si>
  <si>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</si>
  <si>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</si>
  <si>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</si>
  <si>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</si>
  <si>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</si>
  <si>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</si>
  <si>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</si>
  <si>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</si>
  <si>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</si>
  <si>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</si>
  <si>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</si>
  <si>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</si>
  <si>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</si>
  <si>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</si>
  <si>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</si>
  <si>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</si>
  <si>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</si>
  <si>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</si>
  <si>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</si>
  <si>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</si>
  <si>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</si>
  <si>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</si>
  <si>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</si>
  <si>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</si>
  <si>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</si>
  <si>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</si>
  <si>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</si>
  <si>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</si>
  <si>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</si>
  <si>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</si>
  <si>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</si>
  <si>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</si>
  <si>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</si>
  <si>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</si>
  <si>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</si>
  <si>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</si>
  <si>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</si>
  <si>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</si>
  <si>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</si>
  <si>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</si>
  <si>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</si>
  <si>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</si>
  <si>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</si>
  <si>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</si>
  <si>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</si>
  <si>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</si>
  <si>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</si>
  <si>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</si>
  <si>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</si>
  <si>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</si>
  <si>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</si>
  <si>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</si>
  <si>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</si>
  <si>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</si>
  <si>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</si>
  <si>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</si>
  <si>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</si>
  <si>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</si>
  <si>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</si>
  <si>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</si>
  <si>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</si>
  <si>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</si>
  <si>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</si>
  <si>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</si>
  <si>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</si>
  <si>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</si>
  <si>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</si>
  <si>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</si>
  <si>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</si>
  <si>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</si>
  <si>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</si>
  <si>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</si>
  <si>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</si>
  <si>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</si>
  <si>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</si>
  <si>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</si>
  <si>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</si>
  <si>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</si>
  <si>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</si>
  <si>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</si>
  <si>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</si>
  <si>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</si>
  <si>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</si>
  <si>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</si>
  <si>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</si>
  <si>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</si>
  <si>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</si>
  <si>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</si>
  <si>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</si>
  <si>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</si>
  <si>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</si>
  <si>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</si>
  <si>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</si>
  <si>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</si>
  <si>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</si>
  <si>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</si>
  <si>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</si>
  <si>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</si>
  <si>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</si>
  <si>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</si>
  <si>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</si>
  <si>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</si>
  <si>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</si>
  <si>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</si>
  <si>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</si>
  <si>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</si>
  <si>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</si>
  <si>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</si>
  <si>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</si>
  <si>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</si>
  <si>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</si>
  <si>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</si>
  <si>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</si>
  <si>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</si>
  <si>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</si>
  <si>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</si>
  <si>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</si>
  <si>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</si>
  <si>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</si>
  <si>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</si>
  <si>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</si>
  <si>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</si>
  <si>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</si>
  <si>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</si>
  <si>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</si>
  <si>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</si>
  <si>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</si>
  <si>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</si>
  <si>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</si>
  <si>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</si>
  <si>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</si>
  <si>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</si>
  <si>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</si>
  <si>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</si>
  <si>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</si>
  <si>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</si>
  <si>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</si>
  <si>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</si>
  <si>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</si>
  <si>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</si>
  <si>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</si>
  <si>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</si>
  <si>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</si>
  <si>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</si>
  <si>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</si>
  <si>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</si>
  <si>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</si>
  <si>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</si>
  <si>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</si>
  <si>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</si>
  <si>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</si>
  <si>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</si>
  <si>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</si>
  <si>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</si>
  <si>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</si>
  <si>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</si>
  <si>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</si>
  <si>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</si>
  <si>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</si>
  <si>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</si>
  <si>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</si>
  <si>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</si>
  <si>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</si>
  <si>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</si>
  <si>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</si>
  <si>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</si>
  <si>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</si>
  <si>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</si>
  <si>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</si>
  <si>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</si>
  <si>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</si>
  <si>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</si>
  <si>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</si>
  <si>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</si>
  <si>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</si>
  <si>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</si>
  <si>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</si>
  <si>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</si>
  <si>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</si>
  <si>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</si>
  <si>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</si>
  <si>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</si>
  <si>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</si>
  <si>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</si>
  <si>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</si>
  <si>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</si>
  <si>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</si>
  <si>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</si>
  <si>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</si>
  <si>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</si>
  <si>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</si>
  <si>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</si>
  <si>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</si>
  <si>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</si>
  <si>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</si>
  <si>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</si>
  <si>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</si>
  <si>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</si>
  <si>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</si>
  <si>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</si>
  <si>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</si>
  <si>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</si>
  <si>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</si>
  <si>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</si>
  <si>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</si>
  <si>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</si>
  <si>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</si>
  <si>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</si>
  <si>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</si>
  <si>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</si>
  <si>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</si>
  <si>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</si>
  <si>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</si>
  <si>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</si>
  <si>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</si>
  <si>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</si>
  <si>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</si>
  <si>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</si>
  <si>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</si>
  <si>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</si>
  <si>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</si>
  <si>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</si>
  <si>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</si>
  <si>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</si>
  <si>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</si>
  <si>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</si>
  <si>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</si>
  <si>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</si>
  <si>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</si>
  <si>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</si>
  <si>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</si>
  <si>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</si>
  <si>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</si>
  <si>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</si>
  <si>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</si>
  <si>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</si>
  <si>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</si>
  <si>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</si>
  <si>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</si>
  <si>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</si>
  <si>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</si>
  <si>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</si>
  <si>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</si>
  <si>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</si>
  <si>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</si>
  <si>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</si>
  <si>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</si>
  <si>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</si>
  <si>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</si>
  <si>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</si>
  <si>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</si>
  <si>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</si>
  <si>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</si>
  <si>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</si>
  <si>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</si>
  <si>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</si>
  <si>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</si>
  <si>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</si>
  <si>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</si>
  <si>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</si>
  <si>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</si>
  <si>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</si>
  <si>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</si>
  <si>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</si>
  <si>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</si>
  <si>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</si>
  <si>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</si>
  <si>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</si>
  <si>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</si>
  <si>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</si>
  <si>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</si>
  <si>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</si>
  <si>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</si>
  <si>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</si>
  <si>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</si>
  <si>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</si>
  <si>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</si>
  <si>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</si>
  <si>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</si>
  <si>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</si>
  <si>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</si>
  <si>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</si>
  <si>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</si>
  <si>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</si>
  <si>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</si>
  <si>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</si>
  <si>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</si>
  <si>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</si>
  <si>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</si>
  <si>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</si>
  <si>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</si>
  <si>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</si>
  <si>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</si>
  <si>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</si>
  <si>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</si>
  <si>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</si>
  <si>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</si>
  <si>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</si>
  <si>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</si>
  <si>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</si>
  <si>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</si>
  <si>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</si>
  <si>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</si>
  <si>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</si>
  <si>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</si>
  <si>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</si>
  <si>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</si>
  <si>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</si>
  <si>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</si>
  <si>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</si>
  <si>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</si>
  <si>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</si>
  <si>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</si>
  <si>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</si>
  <si>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</si>
  <si>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</si>
  <si>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</si>
  <si>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</si>
  <si>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</si>
  <si>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</si>
  <si>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</si>
  <si>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</si>
  <si>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</si>
  <si>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</si>
  <si>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</si>
  <si>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</si>
  <si>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</si>
  <si>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</si>
  <si>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</si>
  <si>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</si>
  <si>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</si>
  <si>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</si>
  <si>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</si>
  <si>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</si>
  <si>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</si>
  <si>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</si>
  <si>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</si>
  <si>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</si>
  <si>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</si>
  <si>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</si>
  <si>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</si>
  <si>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</si>
  <si>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</si>
  <si>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</si>
  <si>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</si>
  <si>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</si>
  <si>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</si>
  <si>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</si>
  <si>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</si>
  <si>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</si>
  <si>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</si>
  <si>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</si>
  <si>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</si>
  <si>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</si>
  <si>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</si>
  <si>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</si>
  <si>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</si>
  <si>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</si>
  <si>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</si>
  <si>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</si>
  <si>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</si>
  <si>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</si>
  <si>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</si>
  <si>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</si>
  <si>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</si>
  <si>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</si>
  <si>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</si>
  <si>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</si>
  <si>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</si>
  <si>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</si>
  <si>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</si>
  <si>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</si>
  <si>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</si>
  <si>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</si>
  <si>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</si>
  <si>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</si>
  <si>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</si>
  <si>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</si>
  <si>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</si>
  <si>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</si>
  <si>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</si>
  <si>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</si>
  <si>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</si>
  <si>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</si>
  <si>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</si>
  <si>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</si>
  <si>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</si>
  <si>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</si>
  <si>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</si>
  <si>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</si>
  <si>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</si>
  <si>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</si>
  <si>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</si>
  <si>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</si>
  <si>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</si>
  <si>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</si>
  <si>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</si>
  <si>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</si>
  <si>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</si>
  <si>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</si>
  <si>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</si>
  <si>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</si>
  <si>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</si>
  <si>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</si>
  <si>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</si>
  <si>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</si>
  <si>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</si>
  <si>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</si>
  <si>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</si>
  <si>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</si>
  <si>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</si>
  <si>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</si>
  <si>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</si>
  <si>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</si>
  <si>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</si>
  <si>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</si>
  <si>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</si>
  <si>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</si>
  <si>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</si>
  <si>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</si>
  <si>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</si>
  <si>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</si>
  <si>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</si>
  <si>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</si>
  <si>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</si>
  <si>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</si>
  <si>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</si>
  <si>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</si>
  <si>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</si>
  <si>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</si>
  <si>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</si>
  <si>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</si>
  <si>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</si>
  <si>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</si>
  <si>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</si>
  <si>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</si>
  <si>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</si>
  <si>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</si>
  <si>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</si>
  <si>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</si>
  <si>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</si>
  <si>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</si>
  <si>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</si>
  <si>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</si>
  <si>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</si>
  <si>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</si>
  <si>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</si>
  <si>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</si>
  <si>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</si>
  <si>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</si>
  <si>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</si>
  <si>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</si>
  <si>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</si>
  <si>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</si>
  <si>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</si>
  <si>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</si>
  <si>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</si>
  <si>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</si>
  <si>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</si>
  <si>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</si>
  <si>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</si>
  <si>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</si>
  <si>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</si>
  <si>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</si>
  <si>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</si>
  <si>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</si>
  <si>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</si>
  <si>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</si>
  <si>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</si>
  <si>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</si>
  <si>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</si>
  <si>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</si>
  <si>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</si>
  <si>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</si>
  <si>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</si>
  <si>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</si>
  <si>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</si>
  <si>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</si>
  <si>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</si>
  <si>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</si>
  <si>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</si>
  <si>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</si>
  <si>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</si>
  <si>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</si>
  <si>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</si>
  <si>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</si>
  <si>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</si>
  <si>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</si>
  <si>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</si>
  <si>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</si>
  <si>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</si>
  <si>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</si>
  <si>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</si>
  <si>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</si>
  <si>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</si>
  <si>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</si>
  <si>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</si>
  <si>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</si>
  <si>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</si>
  <si>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</si>
  <si>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</si>
  <si>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</si>
  <si>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</si>
  <si>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</si>
  <si>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</si>
  <si>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</si>
  <si>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</si>
  <si>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</si>
  <si>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</si>
  <si>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</si>
  <si>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</si>
  <si>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</si>
  <si>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</si>
  <si>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</si>
  <si>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</si>
  <si>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</si>
  <si>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</si>
  <si>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</si>
  <si>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</si>
  <si>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</si>
  <si>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</si>
  <si>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</si>
  <si>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</si>
  <si>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</si>
  <si>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</si>
  <si>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</si>
  <si>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</si>
  <si>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</si>
  <si>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</si>
  <si>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</si>
  <si>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</si>
  <si>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</si>
  <si>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</si>
  <si>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</si>
  <si>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</si>
  <si>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</si>
  <si>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</si>
  <si>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</si>
  <si>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</si>
  <si>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</si>
  <si>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</si>
  <si>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</si>
  <si>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</si>
  <si>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</si>
  <si>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</si>
  <si>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</si>
  <si>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</si>
  <si>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</si>
  <si>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</si>
  <si>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</si>
  <si>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</si>
  <si>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</si>
  <si>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</si>
  <si>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</si>
  <si>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</si>
  <si>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</si>
  <si>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</si>
  <si>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</si>
  <si>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</si>
  <si>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</si>
  <si>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</si>
  <si>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</si>
  <si>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</si>
  <si>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</si>
  <si>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</si>
  <si>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</si>
  <si>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</si>
  <si>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</si>
  <si>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</si>
  <si>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</si>
  <si>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</si>
  <si>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</si>
  <si>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</si>
  <si>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</si>
  <si>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</si>
  <si>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</si>
  <si>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</si>
  <si>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</si>
  <si>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</si>
  <si>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</si>
  <si>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</si>
  <si>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</si>
  <si>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</si>
  <si>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</si>
  <si>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</si>
  <si>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</si>
  <si>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</si>
  <si>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</si>
  <si>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</si>
  <si>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</si>
  <si>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</si>
  <si>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</si>
  <si>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</si>
  <si>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</si>
  <si>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</si>
  <si>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</si>
  <si>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</si>
  <si>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</si>
  <si>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</si>
  <si>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</si>
  <si>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</si>
  <si>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</si>
  <si>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</si>
  <si>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</si>
  <si>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</si>
  <si>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</si>
  <si>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</si>
  <si>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</si>
  <si>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</si>
  <si>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</si>
  <si>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</si>
  <si>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</si>
  <si>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</si>
  <si>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</si>
  <si>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</si>
  <si>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</si>
  <si>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</si>
  <si>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</si>
  <si>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</si>
  <si>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</si>
  <si>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</si>
  <si>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</si>
  <si>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</si>
  <si>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</si>
  <si>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</si>
  <si>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</si>
  <si>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</si>
  <si>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</si>
  <si>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</si>
  <si>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</si>
  <si>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</si>
  <si>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</si>
  <si>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</si>
  <si>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</si>
  <si>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</si>
  <si>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</si>
  <si>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</si>
  <si>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</si>
  <si>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</si>
  <si>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</si>
  <si>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</si>
  <si>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</si>
  <si>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</si>
  <si>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</si>
  <si>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</si>
  <si>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</si>
  <si>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</si>
  <si>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</si>
  <si>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</si>
  <si>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</si>
  <si>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</si>
  <si>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</si>
  <si>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</si>
  <si>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</si>
  <si>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</si>
  <si>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</si>
  <si>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</si>
  <si>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</si>
  <si>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</si>
  <si>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</si>
  <si>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</si>
  <si>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</si>
  <si>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</si>
  <si>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</si>
  <si>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</si>
  <si>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</si>
  <si>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</si>
  <si>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</si>
  <si>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</si>
  <si>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</si>
  <si>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</si>
  <si>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</si>
  <si>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</si>
  <si>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</si>
  <si>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</si>
  <si>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</si>
  <si>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</si>
  <si>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</si>
  <si>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</si>
  <si>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</si>
  <si>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</si>
  <si>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</si>
  <si>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</si>
  <si>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</si>
  <si>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</si>
  <si>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</si>
  <si>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</si>
  <si>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</si>
  <si>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</si>
  <si>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</si>
  <si>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</si>
  <si>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</si>
  <si>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</si>
  <si>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</si>
  <si>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</si>
  <si>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</si>
  <si>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</si>
  <si>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</si>
  <si>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</si>
  <si>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</si>
  <si>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</si>
  <si>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</si>
  <si>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</si>
  <si>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</si>
  <si>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</si>
  <si>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</si>
  <si>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</si>
  <si>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</si>
  <si>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</si>
  <si>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</si>
  <si>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</si>
  <si>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</si>
  <si>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</si>
  <si>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</si>
  <si>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</si>
  <si>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</si>
  <si>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</si>
  <si>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</si>
  <si>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</si>
  <si>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</si>
  <si>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</si>
  <si>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</si>
  <si>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</si>
  <si>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</si>
  <si>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</si>
  <si>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</si>
  <si>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</si>
  <si>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</si>
  <si>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</si>
  <si>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</si>
  <si>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</si>
  <si>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</si>
  <si>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</si>
  <si>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</si>
  <si>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</si>
  <si>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</si>
  <si>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</si>
  <si>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</si>
  <si>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</si>
  <si>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</si>
  <si>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</si>
  <si>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</si>
  <si>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</si>
  <si>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</si>
  <si>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</si>
  <si>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</si>
  <si>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</si>
  <si>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</si>
  <si>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</si>
  <si>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</si>
  <si>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</si>
  <si>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</si>
  <si>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</si>
  <si>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</si>
  <si>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</si>
  <si>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</si>
  <si>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</si>
  <si>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</si>
  <si>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</si>
  <si>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</si>
  <si>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</si>
  <si>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</si>
  <si>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</si>
  <si>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</si>
  <si>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</si>
  <si>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</si>
  <si>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</si>
  <si>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</si>
  <si>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</si>
  <si>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</si>
  <si>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</si>
  <si>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</si>
  <si>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</si>
  <si>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</si>
  <si>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</si>
  <si>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</si>
  <si>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</si>
  <si>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</si>
  <si>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</si>
  <si>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</si>
  <si>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</si>
  <si>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</si>
  <si>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</si>
  <si>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</si>
  <si>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</si>
  <si>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</si>
  <si>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</si>
  <si>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</si>
  <si>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</si>
  <si>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</si>
  <si>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</si>
  <si>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</si>
  <si>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</si>
  <si>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</si>
  <si>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</si>
  <si>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</si>
  <si>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</si>
  <si>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</si>
  <si>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</si>
  <si>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</si>
  <si>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</si>
  <si>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</si>
  <si>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</si>
  <si>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</si>
  <si>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</si>
  <si>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</si>
  <si>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</si>
  <si>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</si>
  <si>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</si>
  <si>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</si>
  <si>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</si>
  <si>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</si>
  <si>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</si>
  <si>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</si>
  <si>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</si>
  <si>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</si>
  <si>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</si>
  <si>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</si>
  <si>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</si>
  <si>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</si>
  <si>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</si>
  <si>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</si>
  <si>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</si>
  <si>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</si>
  <si>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</si>
  <si>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</si>
  <si>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</si>
  <si>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</si>
  <si>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</si>
  <si>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</si>
  <si>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</si>
  <si>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</si>
  <si>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</si>
  <si>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</si>
  <si>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</si>
  <si>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</si>
  <si>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</si>
  <si>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</si>
  <si>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</si>
  <si>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</si>
  <si>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</si>
  <si>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</si>
  <si>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</si>
  <si>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</si>
  <si>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</si>
  <si>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</si>
  <si>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</si>
  <si>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</si>
  <si>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</si>
  <si>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</si>
  <si>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</si>
  <si>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</si>
  <si>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</si>
  <si>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</si>
  <si>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</si>
  <si>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</si>
  <si>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</si>
  <si>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</si>
  <si>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</si>
  <si>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</si>
  <si>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</si>
  <si>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</si>
  <si>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</si>
  <si>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</si>
  <si>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</si>
  <si>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</si>
  <si>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</si>
  <si>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</si>
  <si>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</si>
  <si>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</si>
  <si>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</si>
  <si>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</si>
  <si>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</si>
  <si>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</si>
  <si>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</si>
  <si>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</si>
  <si>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</si>
  <si>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</si>
  <si>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</si>
  <si>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</si>
  <si>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</si>
  <si>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</si>
  <si>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</si>
  <si>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</si>
  <si>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</si>
  <si>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</si>
  <si>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</si>
  <si>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</si>
  <si>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</si>
  <si>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</si>
  <si>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</si>
  <si>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</si>
  <si>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</si>
  <si>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</si>
  <si>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</si>
  <si>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</si>
  <si>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</si>
  <si>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</si>
  <si>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</si>
  <si>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</si>
  <si>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</si>
  <si>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</si>
  <si>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</si>
  <si>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</si>
  <si>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</si>
  <si>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</si>
  <si>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</si>
  <si>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</si>
  <si>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</si>
  <si>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</si>
  <si>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</si>
  <si>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</si>
  <si>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</si>
  <si>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</si>
  <si>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</si>
  <si>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</si>
  <si>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</si>
  <si>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</si>
  <si>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</si>
  <si>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</si>
  <si>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</si>
  <si>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</si>
  <si>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</si>
  <si>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</si>
  <si>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</si>
  <si>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</si>
  <si>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</si>
  <si>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</si>
  <si>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</si>
  <si>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</si>
  <si>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</si>
  <si>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</si>
  <si>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</si>
  <si>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</si>
  <si>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</si>
  <si>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</si>
  <si>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</si>
  <si>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</si>
  <si>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</si>
  <si>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</si>
  <si>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</si>
  <si>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</si>
  <si>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</si>
  <si>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</si>
  <si>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</si>
  <si>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</si>
  <si>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</si>
  <si>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</si>
  <si>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</si>
  <si>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</si>
  <si>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</si>
  <si>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</si>
  <si>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</si>
  <si>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</si>
  <si>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</si>
  <si>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</si>
  <si>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</si>
  <si>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</si>
  <si>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</si>
  <si>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</si>
  <si>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</si>
  <si>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</si>
  <si>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</si>
  <si>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</si>
  <si>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</si>
  <si>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</si>
  <si>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</si>
  <si>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</si>
  <si>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</si>
  <si>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</si>
  <si>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</si>
  <si>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</si>
  <si>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</si>
  <si>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</si>
  <si>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</si>
  <si>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</si>
  <si>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</si>
  <si>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</si>
  <si>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</si>
  <si>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</si>
  <si>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</si>
  <si>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</si>
  <si>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</si>
  <si>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</si>
  <si>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</si>
  <si>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</si>
  <si>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</si>
  <si>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</si>
  <si>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</si>
  <si>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</si>
  <si>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</si>
  <si>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</si>
  <si>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</si>
  <si>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</si>
  <si>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</si>
  <si>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</si>
  <si>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</si>
  <si>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</si>
  <si>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</si>
  <si>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</si>
  <si>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</si>
  <si>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</si>
  <si>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</si>
  <si>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</si>
  <si>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</si>
  <si>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</si>
  <si>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</si>
  <si>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</si>
  <si>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</si>
  <si>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</si>
  <si>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</si>
  <si>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</si>
  <si>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</si>
  <si>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</si>
  <si>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</si>
  <si>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</si>
  <si>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</si>
  <si>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</si>
  <si>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</si>
  <si>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</si>
  <si>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</si>
  <si>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</si>
  <si>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</si>
  <si>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</si>
  <si>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</si>
  <si>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</si>
  <si>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</si>
  <si>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</si>
  <si>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</si>
  <si>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</si>
  <si>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</si>
  <si>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</si>
  <si>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</si>
  <si>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</si>
  <si>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</si>
  <si>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</si>
  <si>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</si>
  <si>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</si>
  <si>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</si>
  <si>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</si>
  <si>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</si>
  <si>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</si>
  <si>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</si>
  <si>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</si>
  <si>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</si>
  <si>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</si>
  <si>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</si>
  <si>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</si>
  <si>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</si>
  <si>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</si>
  <si>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</si>
  <si>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</si>
  <si>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</si>
  <si>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</si>
  <si>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</si>
  <si>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</si>
  <si>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</si>
  <si>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</si>
  <si>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</si>
  <si>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</si>
  <si>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</si>
  <si>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</si>
  <si>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</si>
  <si>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</si>
  <si>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</si>
  <si>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</si>
  <si>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</si>
  <si>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</si>
  <si>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</si>
  <si>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</si>
  <si>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</si>
  <si>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</si>
  <si>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</si>
  <si>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</si>
  <si>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</si>
  <si>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</si>
  <si>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</si>
  <si>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</si>
  <si>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</si>
  <si>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</si>
  <si>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</si>
  <si>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</si>
  <si>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</si>
  <si>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</si>
  <si>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</si>
  <si>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</si>
  <si>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</si>
  <si>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</si>
  <si>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</si>
  <si>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</si>
  <si>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</si>
  <si>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</si>
  <si>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</si>
  <si>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</si>
  <si>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</si>
  <si>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</si>
  <si>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</si>
  <si>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</si>
  <si>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</si>
  <si>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</si>
  <si>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</si>
  <si>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</si>
  <si>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</si>
  <si>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</si>
  <si>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</si>
  <si>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</si>
  <si>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</si>
  <si>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</si>
  <si>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</si>
  <si>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</si>
  <si>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</si>
  <si>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</si>
  <si>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</si>
  <si>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</si>
  <si>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</si>
  <si>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</si>
  <si>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</si>
  <si>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</si>
  <si>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</si>
  <si>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</si>
  <si>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</si>
  <si>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</si>
  <si>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</si>
  <si>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</si>
  <si>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</si>
  <si>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</si>
  <si>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</si>
  <si>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</si>
  <si>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</si>
  <si>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</si>
  <si>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</si>
  <si>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</si>
  <si>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</si>
  <si>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</si>
  <si>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</si>
  <si>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</si>
  <si>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</si>
  <si>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</si>
  <si>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</si>
  <si>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</si>
  <si>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</si>
  <si>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</si>
  <si>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</si>
  <si>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</si>
  <si>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</si>
  <si>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</si>
  <si>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</si>
  <si>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</si>
  <si>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</si>
  <si>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</si>
  <si>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</si>
  <si>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</si>
  <si>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</si>
  <si>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</si>
  <si>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</si>
  <si>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</si>
  <si>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</si>
  <si>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</si>
  <si>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</si>
  <si>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</si>
  <si>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</si>
  <si>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</si>
  <si>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</si>
  <si>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</si>
  <si>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</si>
  <si>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</si>
  <si>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</si>
  <si>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</si>
  <si>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</si>
  <si>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</si>
  <si>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</si>
  <si>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</si>
  <si>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</si>
  <si>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</si>
  <si>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</si>
  <si>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</si>
  <si>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</si>
  <si>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</si>
  <si>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</si>
  <si>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</si>
  <si>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</si>
  <si>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</si>
  <si>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</si>
  <si>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</si>
  <si>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</si>
  <si>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</si>
  <si>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</si>
  <si>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</si>
  <si>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</si>
  <si>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</si>
  <si>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</si>
  <si>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</si>
  <si>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</si>
  <si>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</si>
  <si>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</si>
  <si>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</si>
  <si>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</si>
  <si>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</si>
  <si>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</si>
  <si>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</si>
  <si>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</si>
  <si>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</si>
  <si>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</si>
  <si>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</si>
  <si>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</si>
  <si>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</si>
  <si>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</si>
  <si>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</si>
  <si>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</si>
  <si>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</si>
  <si>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</si>
  <si>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</si>
  <si>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</si>
  <si>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</si>
  <si>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</si>
  <si>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</si>
  <si>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</si>
  <si>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</si>
  <si>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</si>
  <si>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</si>
  <si>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</si>
  <si>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</si>
  <si>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</si>
  <si>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</si>
  <si>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</si>
  <si>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</si>
  <si>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</si>
  <si>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</si>
  <si>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</si>
  <si>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</si>
  <si>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</si>
  <si>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</si>
  <si>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</si>
  <si>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</si>
  <si>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</si>
  <si>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</si>
  <si>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</si>
  <si>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</si>
  <si>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</si>
  <si>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</si>
  <si>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</si>
  <si>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</si>
  <si>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</si>
  <si>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</si>
  <si>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</si>
  <si>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</si>
  <si>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</si>
  <si>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</si>
  <si>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</si>
  <si>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</si>
  <si>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</si>
  <si>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</si>
  <si>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</si>
  <si>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</si>
  <si>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</si>
  <si>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</si>
  <si>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</si>
  <si>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</si>
  <si>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</si>
  <si>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</si>
  <si>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</si>
  <si>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</si>
  <si>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</si>
  <si>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</si>
  <si>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</si>
  <si>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</si>
  <si>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</si>
  <si>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</si>
  <si>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</si>
  <si>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</si>
  <si>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</si>
  <si>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</si>
  <si>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</si>
  <si>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</si>
  <si>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</si>
  <si>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</si>
  <si>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</si>
  <si>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</si>
  <si>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</si>
  <si>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</si>
  <si>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</si>
  <si>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</si>
  <si>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</si>
  <si>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</si>
  <si>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</si>
  <si>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</si>
  <si>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</si>
  <si>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</si>
  <si>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</si>
  <si>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</si>
  <si>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</si>
  <si>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</si>
  <si>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</si>
  <si>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</si>
  <si>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</si>
  <si>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</si>
  <si>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</si>
  <si>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</si>
  <si>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</si>
  <si>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</si>
  <si>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</si>
  <si>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</si>
  <si>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</si>
  <si>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</si>
  <si>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</si>
  <si>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</si>
  <si>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</si>
  <si>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</si>
  <si>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</si>
  <si>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</si>
  <si>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</si>
  <si>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</si>
  <si>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</si>
  <si>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</si>
  <si>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</si>
  <si>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</si>
  <si>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</si>
  <si>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</si>
  <si>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</si>
  <si>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</si>
  <si>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</si>
  <si>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</si>
  <si>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</si>
  <si>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</si>
  <si>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</si>
  <si>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</si>
  <si>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</si>
  <si>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</si>
  <si>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</si>
  <si>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</si>
  <si>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</si>
  <si>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</si>
  <si>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</si>
  <si>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</si>
  <si>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</si>
  <si>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</si>
  <si>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</si>
  <si>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</si>
  <si>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</si>
  <si>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</si>
  <si>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</si>
  <si>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</si>
  <si>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</si>
  <si>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</si>
  <si>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</si>
  <si>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</si>
  <si>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</si>
  <si>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</si>
  <si>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</si>
  <si>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</si>
  <si>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</si>
  <si>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</si>
  <si>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</si>
  <si>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</si>
  <si>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</si>
  <si>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</si>
  <si>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</si>
  <si>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</si>
  <si>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</si>
  <si>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</si>
  <si>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</si>
  <si>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</si>
  <si>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</si>
  <si>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</si>
  <si>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</si>
  <si>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</si>
  <si>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</si>
  <si>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</si>
  <si>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</si>
  <si>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</si>
  <si>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</si>
  <si>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</si>
  <si>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</si>
  <si>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</si>
  <si>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</si>
  <si>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</si>
  <si>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</si>
  <si>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</si>
  <si>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</si>
  <si>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</si>
  <si>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</si>
  <si>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</si>
  <si>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</si>
  <si>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</si>
  <si>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</si>
  <si>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</si>
  <si>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</si>
  <si>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</si>
  <si>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</si>
  <si>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</si>
  <si>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</si>
  <si>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</si>
  <si>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</si>
  <si>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</si>
  <si>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</si>
  <si>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</si>
  <si>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</si>
  <si>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</si>
  <si>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</si>
  <si>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</si>
  <si>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</si>
  <si>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</si>
  <si>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</si>
  <si>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</si>
  <si>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</si>
  <si>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</si>
  <si>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</si>
  <si>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</si>
  <si>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</si>
  <si>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</si>
  <si>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</si>
  <si>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</si>
  <si>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</si>
  <si>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</si>
  <si>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</si>
  <si>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</si>
  <si>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</si>
  <si>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</si>
  <si>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</si>
  <si>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</si>
  <si>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</si>
  <si>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</si>
  <si>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</si>
  <si>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</si>
  <si>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</si>
  <si>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</si>
  <si>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</si>
  <si>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</si>
  <si>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</si>
  <si>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</si>
  <si>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</si>
  <si>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</si>
  <si>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</si>
  <si>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</si>
  <si>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</si>
  <si>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</si>
  <si>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</si>
  <si>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</si>
  <si>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</si>
  <si>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</si>
  <si>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</si>
  <si>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</si>
  <si>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</si>
  <si>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</si>
  <si>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</si>
  <si>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</si>
  <si>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</si>
  <si>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</si>
  <si>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</si>
  <si>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</si>
  <si>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</si>
  <si>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</si>
  <si>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</si>
  <si>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</si>
  <si>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</si>
  <si>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</si>
  <si>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</si>
  <si>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</si>
  <si>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</si>
  <si>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</si>
  <si>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</si>
  <si>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</si>
  <si>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</si>
  <si>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</si>
  <si>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</si>
  <si>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</si>
  <si>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</si>
  <si>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</si>
  <si>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</si>
  <si>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</si>
  <si>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</si>
  <si>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</si>
  <si>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</si>
  <si>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</si>
  <si>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</si>
  <si>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</si>
  <si>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</si>
  <si>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</si>
  <si>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</si>
  <si>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</si>
  <si>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</si>
  <si>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</si>
  <si>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</si>
  <si>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</si>
  <si>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</si>
  <si>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</si>
  <si>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</si>
  <si>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</si>
  <si>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</si>
  <si>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</si>
  <si>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</si>
  <si>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</si>
  <si>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</si>
  <si>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</si>
  <si>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</si>
  <si>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</si>
  <si>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</si>
  <si>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</si>
  <si>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</si>
  <si>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</si>
  <si>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</si>
  <si>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</si>
  <si>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</si>
  <si>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</si>
  <si>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</si>
  <si>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</si>
  <si>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</si>
  <si>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</si>
  <si>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</si>
  <si>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</si>
  <si>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</si>
  <si>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</si>
  <si>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</si>
  <si>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</si>
  <si>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</si>
  <si>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</si>
  <si>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</si>
  <si>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</si>
  <si>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</si>
  <si>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</si>
  <si>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</si>
  <si>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</si>
  <si>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</si>
  <si>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</si>
  <si>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</si>
  <si>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</si>
  <si>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</si>
  <si>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</si>
  <si>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</si>
  <si>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</si>
  <si>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</si>
  <si>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</si>
  <si>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</si>
  <si>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</si>
  <si>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</si>
  <si>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</si>
  <si>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</si>
  <si>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</si>
  <si>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</si>
  <si>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</si>
  <si>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</si>
  <si>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</si>
  <si>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</si>
  <si>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</si>
  <si>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</si>
  <si>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</si>
  <si>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</si>
  <si>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</si>
  <si>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</si>
  <si>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</si>
  <si>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</si>
  <si>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</si>
  <si>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</si>
  <si>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</si>
  <si>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</si>
  <si>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</si>
  <si>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</si>
  <si>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</si>
  <si>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</si>
  <si>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</si>
  <si>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</si>
  <si>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</si>
  <si>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</si>
  <si>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</si>
  <si>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</si>
  <si>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</si>
  <si>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</si>
  <si>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</si>
  <si>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</si>
  <si>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</si>
  <si>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</si>
  <si>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</si>
  <si>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</si>
  <si>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</si>
  <si>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</si>
  <si>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</si>
  <si>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</si>
  <si>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</si>
  <si>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</si>
  <si>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</si>
  <si>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</si>
  <si>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</si>
  <si>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</si>
  <si>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</si>
  <si>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</si>
  <si>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</si>
  <si>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</si>
  <si>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</si>
  <si>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</si>
  <si>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</si>
  <si>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</si>
  <si>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</si>
  <si>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</si>
  <si>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</si>
  <si>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</si>
  <si>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</si>
  <si>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</si>
  <si>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</si>
  <si>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</si>
  <si>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</si>
  <si>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</si>
  <si>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</si>
  <si>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</si>
  <si>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</si>
  <si>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</si>
  <si>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</si>
  <si>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</si>
  <si>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</si>
  <si>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</si>
  <si>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</si>
  <si>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</si>
  <si>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</si>
  <si>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</si>
  <si>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</si>
  <si>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</si>
  <si>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</si>
  <si>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</si>
  <si>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</si>
  <si>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</si>
  <si>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</si>
  <si>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</si>
  <si>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</si>
  <si>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</si>
  <si>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</si>
  <si>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</si>
  <si>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</si>
  <si>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</si>
  <si>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</si>
  <si>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</si>
  <si>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</si>
  <si>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</si>
  <si>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</si>
  <si>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</si>
  <si>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</si>
  <si>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</si>
  <si>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</si>
  <si>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</si>
  <si>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</si>
  <si>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</si>
  <si>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</si>
  <si>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</si>
  <si>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</si>
  <si>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</si>
  <si>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</si>
  <si>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</si>
  <si>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</si>
  <si>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</si>
  <si>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</si>
  <si>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</si>
  <si>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</si>
  <si>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</si>
  <si>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</si>
  <si>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</si>
  <si>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</si>
  <si>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</si>
  <si>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</si>
  <si>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</si>
  <si>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</si>
  <si>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</si>
  <si>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</si>
  <si>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</si>
  <si>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</si>
  <si>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</si>
  <si>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</si>
  <si>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</si>
  <si>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</si>
  <si>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</si>
  <si>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</si>
  <si>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</si>
  <si>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</si>
  <si>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</si>
  <si>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</si>
  <si>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</si>
  <si>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</si>
  <si>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</si>
  <si>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</si>
  <si>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</si>
  <si>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</si>
  <si>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</si>
  <si>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</si>
  <si>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</si>
  <si>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</si>
  <si>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</si>
  <si>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</si>
  <si>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</si>
  <si>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</si>
  <si>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</si>
  <si>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</si>
  <si>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</si>
  <si>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</si>
  <si>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</si>
  <si>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</si>
  <si>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</si>
  <si>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</si>
  <si>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</si>
  <si>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</si>
  <si>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</si>
  <si>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</si>
  <si>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</si>
  <si>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</si>
  <si>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</si>
  <si>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</si>
  <si>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</si>
  <si>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</si>
  <si>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</si>
  <si>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</si>
  <si>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</si>
  <si>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</si>
  <si>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</si>
  <si>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</si>
  <si>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</si>
  <si>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</si>
  <si>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</si>
  <si>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</si>
  <si>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</si>
  <si>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</si>
  <si>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</si>
  <si>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</si>
  <si>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</si>
  <si>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</si>
  <si>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</si>
  <si>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</si>
  <si>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</si>
  <si>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</si>
  <si>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</si>
  <si>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</si>
  <si>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</si>
  <si>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</si>
  <si>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</si>
  <si>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</si>
  <si>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</si>
  <si>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</si>
  <si>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</si>
  <si>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</si>
  <si>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</si>
  <si>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</si>
  <si>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</si>
  <si>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</si>
  <si>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</si>
  <si>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</si>
  <si>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</si>
  <si>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</si>
  <si>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</si>
  <si>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</si>
  <si>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</si>
  <si>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</si>
  <si>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</si>
  <si>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</si>
  <si>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</si>
  <si>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</si>
  <si>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</si>
  <si>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</si>
  <si>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</si>
  <si>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</si>
  <si>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</si>
  <si>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</si>
  <si>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</si>
  <si>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</si>
  <si>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</si>
  <si>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</si>
  <si>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</si>
  <si>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</si>
  <si>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</si>
  <si>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</si>
  <si>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</si>
  <si>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</si>
  <si>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</si>
  <si>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</si>
  <si>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</si>
  <si>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</si>
  <si>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</si>
  <si>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</si>
  <si>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</si>
  <si>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</si>
  <si>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</si>
  <si>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</si>
  <si>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</si>
  <si>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</si>
  <si>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</si>
  <si>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</si>
  <si>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</si>
  <si>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</si>
  <si>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</si>
  <si>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</si>
  <si>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</si>
  <si>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</si>
  <si>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</si>
  <si>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</si>
  <si>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</si>
  <si>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</si>
  <si>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</si>
  <si>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</si>
  <si>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</si>
  <si>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</si>
  <si>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</si>
  <si>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</si>
  <si>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</si>
  <si>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</si>
  <si>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</si>
  <si>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</si>
  <si>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</si>
  <si>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</si>
  <si>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</si>
  <si>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</si>
  <si>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</si>
  <si>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</si>
  <si>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</si>
  <si>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</si>
  <si>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</si>
  <si>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</si>
  <si>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</si>
  <si>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</si>
  <si>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</si>
  <si>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</si>
  <si>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</si>
  <si>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</si>
  <si>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</si>
  <si>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</si>
  <si>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</si>
  <si>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</si>
  <si>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</si>
  <si>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</si>
  <si>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</si>
  <si>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</si>
  <si>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</si>
  <si>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</si>
  <si>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</si>
  <si>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</si>
  <si>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</si>
  <si>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</si>
  <si>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</si>
  <si>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</si>
  <si>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</si>
  <si>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</si>
  <si>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</si>
  <si>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</si>
  <si>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</si>
  <si>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</si>
  <si>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</si>
  <si>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</si>
  <si>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</si>
  <si>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</si>
  <si>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</si>
  <si>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</si>
  <si>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</si>
  <si>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</si>
  <si>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</si>
  <si>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</si>
  <si>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</si>
  <si>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</si>
  <si>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</si>
  <si>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</si>
  <si>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</si>
  <si>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</si>
  <si>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</si>
  <si>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</si>
  <si>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</si>
  <si>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</si>
  <si>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</si>
  <si>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</si>
  <si>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</si>
  <si>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</si>
  <si>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</si>
  <si>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</si>
  <si>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</si>
  <si>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</si>
  <si>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</si>
  <si>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</si>
  <si>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</si>
  <si>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</si>
  <si>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</si>
  <si>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</si>
  <si>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</si>
  <si>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</si>
  <si>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</si>
  <si>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</si>
  <si>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</si>
  <si>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</si>
  <si>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</si>
  <si>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</si>
  <si>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</si>
  <si>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</si>
  <si>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</si>
  <si>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</si>
  <si>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</si>
  <si>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</si>
  <si>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</si>
  <si>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</si>
  <si>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</si>
  <si>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</si>
  <si>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</si>
  <si>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</si>
  <si>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</si>
  <si>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</si>
  <si>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</si>
  <si>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</si>
  <si>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</si>
  <si>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</si>
  <si>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</si>
  <si>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</si>
  <si>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</si>
  <si>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</si>
  <si>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</si>
  <si>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</si>
  <si>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</si>
  <si>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</si>
  <si>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</si>
  <si>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</si>
  <si>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</si>
  <si>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</si>
  <si>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</si>
  <si>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</si>
  <si>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</si>
  <si>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</si>
  <si>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</si>
  <si>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</si>
  <si>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</si>
  <si>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</si>
  <si>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</si>
  <si>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</si>
  <si>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</si>
  <si>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</si>
  <si>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</si>
  <si>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</si>
  <si>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</si>
  <si>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</si>
  <si>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</si>
  <si>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</si>
  <si>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</si>
  <si>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</si>
  <si>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</si>
  <si>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</si>
  <si>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</si>
  <si>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</si>
  <si>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</si>
  <si>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</si>
  <si>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</si>
  <si>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</si>
  <si>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</si>
  <si>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</si>
  <si>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</si>
  <si>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</si>
  <si>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</si>
  <si>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</si>
  <si>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</si>
  <si>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</si>
  <si>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</si>
  <si>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</si>
  <si>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</si>
  <si>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</si>
  <si>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</si>
  <si>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</si>
  <si>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</si>
  <si>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</si>
  <si>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</si>
  <si>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</si>
  <si>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</si>
  <si>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</si>
  <si>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</si>
  <si>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</si>
  <si>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</si>
  <si>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</si>
  <si>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</si>
  <si>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</si>
  <si>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</si>
  <si>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</si>
  <si>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</si>
  <si>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</si>
  <si>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</si>
  <si>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</si>
  <si>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</si>
  <si>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</si>
  <si>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</si>
  <si>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</si>
  <si>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</si>
  <si>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</si>
  <si>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</si>
  <si>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</si>
  <si>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</si>
  <si>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</si>
  <si>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</si>
  <si>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</si>
  <si>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</si>
  <si>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</si>
  <si>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</si>
  <si>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</si>
  <si>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</si>
  <si>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</si>
  <si>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</si>
  <si>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</si>
  <si>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</si>
  <si>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</si>
  <si>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</si>
  <si>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</si>
  <si>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</si>
  <si>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</si>
  <si>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</si>
  <si>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</si>
  <si>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</si>
  <si>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</si>
  <si>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</si>
  <si>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</si>
  <si>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</si>
  <si>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</si>
  <si>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</si>
  <si>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</si>
  <si>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</si>
  <si>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</si>
  <si>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</si>
  <si>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</si>
  <si>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</si>
  <si>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</si>
  <si>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</si>
  <si>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</si>
  <si>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</si>
  <si>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</si>
  <si>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</si>
  <si>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</si>
  <si>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</si>
  <si>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</si>
  <si>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</si>
  <si>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</si>
  <si>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</si>
  <si>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</si>
  <si>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</si>
  <si>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</si>
  <si>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</si>
  <si>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</si>
  <si>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</si>
  <si>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</si>
  <si>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</si>
  <si>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</si>
  <si>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</si>
  <si>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</si>
  <si>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</si>
  <si>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</si>
  <si>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</si>
  <si>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</si>
  <si>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</si>
  <si>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</si>
  <si>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</si>
  <si>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</si>
  <si>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</si>
  <si>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</si>
  <si>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</si>
  <si>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</si>
  <si>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</si>
  <si>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</si>
  <si>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</si>
  <si>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</si>
  <si>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</si>
  <si>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</si>
  <si>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</si>
  <si>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</si>
  <si>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</si>
  <si>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</si>
  <si>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</si>
  <si>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</si>
  <si>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</si>
  <si>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</si>
  <si>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</si>
  <si>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</si>
  <si>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</si>
  <si>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</si>
  <si>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</si>
  <si>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</si>
  <si>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</si>
  <si>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</si>
  <si>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</si>
  <si>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</si>
  <si>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</si>
  <si>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</si>
  <si>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</si>
  <si>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</si>
  <si>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</si>
  <si>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</si>
  <si>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</si>
  <si>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</si>
  <si>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</si>
  <si>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</si>
  <si>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</si>
  <si>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</si>
  <si>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</si>
  <si>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</si>
  <si>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</si>
  <si>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</si>
  <si>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</si>
  <si>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</si>
  <si>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</si>
  <si>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</si>
  <si>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</si>
  <si>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</si>
  <si>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</si>
  <si>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</si>
  <si>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</si>
  <si>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</si>
  <si>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</si>
  <si>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</si>
  <si>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</si>
  <si>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</si>
  <si>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</si>
  <si>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</si>
  <si>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</si>
  <si>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</si>
  <si>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</si>
  <si>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</si>
  <si>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</si>
  <si>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</si>
  <si>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</si>
  <si>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</si>
  <si>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</si>
  <si>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</si>
  <si>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</si>
  <si>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</si>
  <si>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</si>
  <si>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</si>
  <si>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</si>
  <si>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</si>
  <si>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</si>
  <si>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</si>
  <si>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</si>
  <si>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</si>
  <si>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</si>
  <si>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</si>
  <si>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</si>
  <si>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</si>
  <si>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</si>
  <si>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</si>
  <si>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</si>
  <si>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</si>
  <si>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</si>
  <si>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</si>
  <si>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</si>
  <si>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</si>
  <si>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</si>
  <si>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</si>
  <si>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</si>
  <si>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</si>
  <si>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</si>
  <si>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</si>
  <si>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</si>
  <si>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</si>
  <si>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</si>
  <si>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</si>
  <si>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</si>
  <si>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</si>
  <si>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</si>
  <si>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</si>
  <si>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</si>
  <si>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</si>
  <si>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</si>
  <si>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</si>
  <si>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</si>
  <si>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</si>
  <si>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</si>
  <si>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</si>
  <si>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</si>
  <si>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</si>
  <si>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</si>
  <si>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</si>
  <si>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</si>
  <si>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</si>
  <si>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</si>
  <si>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</si>
  <si>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</si>
  <si>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</si>
  <si>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</si>
  <si>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</si>
  <si>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</si>
  <si>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</si>
  <si>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</si>
  <si>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</si>
  <si>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</si>
  <si>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</si>
  <si>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</si>
  <si>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</si>
  <si>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</si>
  <si>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</si>
  <si>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</si>
  <si>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</si>
  <si>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</si>
  <si>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</si>
  <si>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</si>
  <si>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</si>
  <si>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</si>
  <si>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</si>
  <si>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</si>
  <si>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</si>
  <si>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</si>
  <si>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</si>
  <si>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</si>
  <si>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</si>
  <si>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</si>
  <si>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</si>
  <si>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</si>
  <si>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</si>
  <si>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</si>
  <si>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</si>
  <si>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</si>
  <si>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</si>
  <si>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</si>
  <si>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</si>
  <si>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</si>
  <si>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</si>
  <si>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</si>
  <si>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</si>
  <si>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</si>
  <si>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</si>
  <si>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</si>
  <si>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</si>
  <si>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</si>
  <si>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</si>
  <si>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</si>
  <si>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</si>
  <si>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</si>
  <si>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</si>
  <si>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</si>
  <si>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</si>
  <si>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</si>
  <si>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</si>
  <si>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</si>
  <si>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</si>
  <si>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</si>
  <si>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</si>
  <si>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</si>
  <si>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</si>
  <si>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</si>
  <si>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</si>
  <si>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</si>
  <si>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</si>
  <si>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</si>
  <si>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</si>
  <si>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</si>
  <si>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</si>
  <si>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</si>
  <si>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</si>
  <si>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</si>
  <si>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</si>
  <si>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</si>
  <si>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</si>
  <si>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</si>
  <si>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</si>
  <si>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</si>
  <si>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</si>
  <si>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</si>
  <si>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</si>
  <si>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</si>
  <si>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</si>
  <si>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</si>
  <si>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</si>
  <si>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</si>
  <si>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</si>
  <si>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</si>
  <si>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</si>
  <si>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</si>
  <si>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</si>
  <si>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</si>
  <si>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</si>
  <si>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</si>
  <si>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</si>
  <si>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</si>
  <si>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</si>
  <si>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</si>
  <si>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</si>
  <si>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</si>
  <si>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</si>
  <si>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</si>
  <si>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</si>
  <si>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</si>
  <si>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</si>
  <si>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</si>
  <si>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</si>
  <si>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</si>
  <si>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</si>
  <si>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</si>
  <si>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</si>
  <si>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</si>
  <si>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</si>
  <si>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</si>
  <si>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</si>
  <si>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</si>
  <si>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</si>
  <si>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</si>
  <si>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</si>
  <si>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</si>
  <si>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</si>
  <si>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</si>
  <si>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</si>
  <si>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</si>
  <si>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</si>
  <si>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</si>
  <si>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</si>
  <si>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</si>
  <si>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</si>
  <si>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</si>
  <si>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</si>
  <si>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</si>
  <si>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</si>
  <si>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</si>
  <si>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</si>
  <si>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</si>
  <si>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</si>
  <si>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</si>
  <si>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</si>
  <si>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</si>
  <si>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</si>
  <si>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</si>
  <si>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</si>
  <si>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</si>
  <si>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</si>
  <si>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</si>
  <si>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</si>
  <si>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</si>
  <si>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</si>
  <si>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</si>
  <si>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</si>
  <si>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</si>
  <si>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</si>
  <si>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</si>
  <si>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</si>
  <si>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</si>
  <si>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</si>
  <si>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</si>
  <si>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</si>
  <si>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</si>
  <si>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</si>
  <si>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</si>
  <si>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</si>
  <si>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</si>
  <si>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</si>
  <si>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</si>
  <si>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</si>
  <si>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</si>
  <si>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</si>
  <si>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</si>
  <si>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</si>
  <si>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</si>
  <si>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</si>
  <si>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</si>
  <si>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</si>
  <si>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</si>
  <si>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</si>
  <si>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</si>
  <si>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</si>
  <si>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</si>
  <si>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</si>
  <si>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</si>
  <si>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</si>
  <si>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</si>
  <si>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</si>
  <si>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</si>
  <si>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</si>
  <si>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</si>
  <si>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</si>
  <si>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</si>
  <si>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</si>
  <si>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</si>
  <si>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</si>
  <si>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</si>
  <si>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</si>
  <si>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</si>
  <si>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</si>
  <si>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</si>
  <si>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</si>
  <si>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</si>
  <si>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</si>
  <si>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</si>
  <si>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</si>
  <si>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</si>
  <si>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</si>
  <si>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</si>
  <si>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</si>
  <si>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</si>
  <si>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</si>
  <si>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</si>
  <si>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</si>
  <si>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</si>
  <si>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</si>
  <si>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</si>
  <si>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</si>
  <si>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</si>
  <si>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</si>
  <si>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</si>
  <si>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</si>
  <si>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</si>
  <si>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</si>
  <si>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</si>
  <si>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</si>
  <si>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</si>
  <si>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</si>
  <si>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</si>
  <si>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</si>
  <si>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</si>
  <si>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</si>
  <si>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</si>
  <si>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</si>
  <si>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</si>
  <si>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</si>
  <si>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</si>
  <si>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</si>
  <si>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</si>
  <si>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</si>
  <si>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</si>
  <si>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</si>
  <si>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</si>
  <si>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</si>
  <si>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</si>
  <si>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</si>
  <si>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</si>
  <si>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</si>
  <si>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</si>
  <si>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</si>
  <si>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</si>
  <si>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</si>
  <si>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</si>
  <si>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</si>
  <si>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</si>
  <si>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</si>
  <si>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</si>
  <si>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</si>
  <si>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</si>
  <si>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</si>
  <si>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</si>
  <si>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</si>
  <si>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</si>
  <si>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</si>
  <si>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</si>
  <si>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</si>
  <si>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</si>
  <si>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</si>
  <si>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</si>
  <si>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</si>
  <si>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</si>
  <si>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</si>
  <si>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</si>
  <si>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</si>
  <si>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</si>
  <si>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</si>
  <si>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</si>
  <si>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</si>
  <si>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</si>
  <si>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</si>
  <si>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</si>
  <si>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</si>
  <si>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</si>
  <si>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</si>
  <si>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</si>
  <si>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</si>
  <si>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</si>
  <si>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</si>
  <si>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</si>
  <si>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</si>
  <si>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</si>
  <si>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</si>
  <si>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</si>
  <si>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</si>
  <si>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</si>
  <si>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</si>
  <si>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</si>
  <si>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</si>
  <si>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</si>
  <si>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</si>
  <si>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</si>
  <si>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</si>
  <si>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</si>
  <si>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</si>
  <si>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</si>
  <si>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</si>
  <si>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</si>
  <si>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</si>
  <si>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</si>
  <si>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</si>
  <si>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</si>
  <si>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</si>
  <si>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</si>
  <si>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</si>
  <si>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</si>
  <si>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</si>
  <si>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</si>
  <si>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</si>
  <si>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</si>
  <si>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</si>
  <si>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</si>
  <si>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</si>
  <si>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</si>
  <si>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</si>
  <si>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</si>
  <si>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</si>
  <si>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</si>
  <si>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</si>
  <si>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</si>
  <si>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</si>
  <si>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</si>
  <si>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</si>
  <si>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</si>
  <si>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</si>
  <si>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</si>
  <si>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</si>
  <si>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</si>
  <si>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</si>
  <si>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</si>
  <si>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</si>
  <si>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</si>
  <si>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</si>
  <si>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</si>
  <si>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</si>
  <si>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</si>
  <si>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</si>
  <si>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</si>
  <si>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</si>
  <si>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</si>
  <si>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</si>
  <si>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</si>
  <si>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</si>
  <si>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</si>
  <si>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</si>
  <si>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</si>
  <si>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</si>
  <si>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</si>
  <si>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</si>
  <si>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</si>
  <si>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</si>
  <si>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</si>
  <si>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</si>
  <si>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</si>
  <si>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</si>
  <si>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</si>
  <si>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</si>
  <si>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</si>
  <si>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</si>
  <si>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</si>
  <si>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</si>
  <si>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</si>
  <si>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</si>
  <si>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</si>
  <si>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</si>
  <si>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</si>
  <si>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</si>
  <si>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</si>
  <si>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</si>
  <si>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</si>
  <si>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</si>
  <si>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</si>
  <si>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</si>
  <si>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</si>
  <si>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</si>
  <si>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</si>
  <si>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</si>
  <si>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</si>
  <si>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</si>
  <si>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</si>
  <si>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</si>
  <si>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</si>
  <si>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</si>
  <si>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</si>
  <si>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</si>
  <si>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</si>
  <si>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</si>
  <si>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</si>
  <si>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</si>
  <si>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</si>
  <si>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</si>
  <si>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</si>
  <si>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</si>
  <si>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</si>
  <si>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</si>
  <si>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</si>
  <si>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</si>
  <si>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</si>
  <si>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</si>
  <si>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</si>
  <si>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</si>
  <si>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</si>
  <si>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</si>
  <si>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</si>
  <si>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</si>
  <si>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</si>
  <si>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</si>
  <si>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</si>
  <si>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</si>
  <si>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</si>
  <si>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</si>
  <si>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</si>
  <si>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</si>
  <si>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</si>
  <si>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</si>
  <si>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</si>
  <si>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</si>
  <si>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</si>
  <si>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</si>
  <si>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</si>
  <si>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</si>
  <si>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</si>
  <si>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</si>
  <si>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</si>
  <si>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</si>
  <si>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</si>
  <si>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</si>
  <si>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</si>
  <si>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</si>
  <si>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</si>
  <si>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</si>
  <si>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</si>
  <si>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</si>
  <si>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</si>
  <si>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</si>
  <si>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</si>
  <si>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</si>
  <si>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</si>
  <si>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</si>
  <si>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</si>
  <si>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</si>
  <si>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</si>
  <si>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</si>
  <si>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</si>
  <si>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</si>
  <si>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</si>
  <si>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</si>
  <si>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</si>
  <si>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</si>
  <si>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</si>
  <si>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</si>
  <si>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</si>
  <si>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</si>
  <si>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</si>
  <si>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</si>
  <si>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</si>
  <si>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</si>
  <si>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</si>
  <si>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</si>
  <si>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</si>
  <si>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</si>
  <si>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</si>
  <si>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</si>
  <si>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</si>
  <si>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</si>
  <si>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</si>
  <si>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</si>
  <si>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</si>
  <si>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</si>
  <si>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</si>
  <si>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</si>
  <si>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</si>
  <si>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</si>
  <si>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</si>
  <si>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</si>
  <si>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</si>
  <si>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</si>
  <si>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</si>
  <si>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</si>
  <si>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</si>
  <si>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</si>
  <si>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</si>
  <si>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</si>
  <si>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</si>
  <si>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</si>
  <si>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</si>
  <si>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</si>
  <si>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</si>
  <si>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</si>
  <si>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</si>
  <si>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</si>
  <si>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</si>
  <si>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</si>
  <si>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</si>
  <si>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</si>
  <si>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</si>
  <si>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</si>
  <si>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</si>
  <si>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</si>
  <si>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</si>
  <si>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</si>
  <si>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</si>
  <si>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</si>
  <si>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</si>
  <si>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</si>
  <si>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</si>
  <si>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</si>
  <si>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</si>
  <si>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</si>
  <si>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</si>
  <si>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</si>
  <si>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</si>
  <si>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</si>
  <si>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</si>
  <si>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</si>
  <si>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</si>
  <si>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</si>
  <si>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</si>
  <si>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</si>
  <si>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</si>
  <si>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</si>
  <si>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</si>
  <si>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</si>
  <si>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</si>
  <si>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</si>
  <si>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</si>
  <si>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</si>
  <si>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</si>
  <si>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</si>
  <si>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</si>
  <si>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</si>
  <si>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</si>
  <si>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</si>
  <si>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</si>
  <si>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</si>
  <si>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</si>
  <si>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</si>
  <si>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</si>
  <si>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</si>
  <si>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</si>
  <si>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</si>
  <si>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</si>
  <si>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</si>
  <si>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</si>
  <si>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</si>
  <si>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</si>
  <si>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</si>
  <si>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</si>
  <si>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</si>
  <si>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</si>
  <si>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</si>
  <si>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</si>
  <si>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</si>
  <si>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</si>
  <si>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</si>
  <si>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</si>
  <si>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</si>
  <si>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</si>
  <si>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</si>
  <si>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</si>
  <si>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</si>
  <si>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</si>
  <si>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</si>
  <si>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</si>
  <si>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</si>
  <si>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</si>
  <si>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</si>
  <si>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</si>
  <si>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</si>
  <si>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</si>
  <si>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</si>
  <si>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</si>
  <si>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</si>
  <si>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</si>
  <si>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</si>
  <si>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</si>
  <si>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</si>
  <si>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</si>
  <si>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</si>
  <si>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</si>
  <si>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</si>
  <si>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</si>
  <si>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</si>
  <si>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</si>
  <si>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</si>
  <si>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</si>
  <si>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</si>
  <si>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</si>
  <si>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</si>
  <si>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</si>
  <si>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</si>
  <si>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</si>
  <si>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</si>
  <si>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</si>
  <si>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</si>
  <si>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</si>
  <si>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</si>
  <si>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</si>
  <si>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</si>
  <si>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</si>
  <si>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</si>
  <si>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</si>
  <si>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</si>
  <si>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</si>
  <si>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</si>
  <si>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</si>
  <si>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</si>
  <si>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</si>
  <si>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</si>
  <si>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</si>
  <si>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</si>
  <si>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</si>
  <si>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</si>
  <si>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</si>
  <si>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</si>
  <si>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</si>
  <si>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</si>
  <si>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</si>
  <si>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</si>
  <si>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</si>
  <si>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</si>
  <si>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</si>
  <si>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</si>
  <si>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</si>
  <si>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</si>
  <si>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</si>
  <si>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</si>
  <si>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</si>
  <si>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</si>
  <si>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</si>
  <si>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</si>
  <si>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</si>
  <si>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</si>
  <si>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</si>
  <si>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</si>
  <si>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</si>
  <si>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</si>
  <si>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</si>
  <si>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</si>
  <si>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</si>
  <si>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</si>
  <si>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</si>
  <si>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</si>
  <si>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</si>
  <si>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</si>
  <si>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</si>
  <si>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</si>
  <si>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</si>
  <si>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</si>
  <si>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</si>
  <si>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</si>
  <si>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</si>
  <si>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</si>
  <si>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</si>
  <si>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</si>
  <si>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</si>
  <si>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</si>
  <si>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</si>
  <si>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</si>
  <si>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</si>
  <si>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</si>
  <si>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</si>
  <si>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</si>
  <si>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</si>
  <si>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</si>
  <si>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</si>
  <si>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</si>
  <si>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</si>
  <si>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</si>
  <si>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</si>
  <si>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</si>
  <si>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</si>
  <si>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</si>
  <si>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</si>
  <si>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</si>
  <si>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</si>
  <si>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</si>
  <si>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</si>
  <si>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</si>
  <si>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</si>
  <si>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</si>
  <si>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</si>
  <si>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</si>
  <si>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</si>
  <si>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</si>
  <si>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</si>
  <si>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</si>
  <si>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</si>
  <si>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</si>
  <si>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</si>
  <si>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</si>
  <si>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</si>
  <si>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</si>
  <si>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</si>
  <si>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</si>
  <si>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</si>
  <si>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</si>
  <si>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</si>
  <si>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</si>
  <si>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</si>
  <si>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</si>
  <si>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</si>
  <si>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</si>
  <si>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</si>
  <si>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</si>
  <si>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</si>
  <si>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</si>
  <si>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</si>
  <si>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</si>
  <si>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</si>
  <si>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</si>
  <si>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</si>
  <si>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</si>
  <si>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</si>
  <si>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</si>
  <si>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</si>
  <si>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</si>
  <si>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</si>
  <si>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</si>
  <si>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</si>
  <si>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</si>
  <si>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</si>
  <si>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</si>
  <si>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</si>
  <si>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</si>
  <si>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</si>
  <si>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</si>
  <si>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</si>
  <si>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</si>
  <si>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</si>
  <si>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</si>
  <si>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</si>
  <si>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</si>
  <si>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</si>
  <si>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</si>
  <si>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</si>
  <si>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</si>
  <si>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</si>
  <si>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</si>
  <si>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</si>
  <si>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</si>
  <si>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</si>
  <si>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</si>
  <si>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</si>
  <si>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</si>
  <si>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</si>
  <si>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</si>
  <si>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</si>
  <si>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</si>
  <si>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</si>
  <si>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</si>
  <si>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</si>
  <si>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</si>
  <si>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</si>
  <si>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</si>
  <si>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</si>
  <si>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</si>
  <si>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</si>
  <si>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</si>
  <si>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</si>
  <si>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</si>
  <si>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</si>
  <si>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</si>
  <si>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</si>
  <si>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</si>
  <si>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</si>
  <si>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</si>
  <si>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</si>
  <si>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</si>
  <si>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</si>
  <si>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</si>
  <si>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</si>
  <si>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</si>
  <si>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</si>
  <si>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</si>
  <si>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</si>
  <si>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</si>
  <si>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</si>
  <si>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</si>
  <si>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</si>
  <si>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</si>
  <si>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</si>
  <si>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</si>
  <si>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</si>
  <si>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</si>
  <si>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</si>
  <si>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</si>
  <si>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</si>
  <si>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</si>
  <si>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</si>
  <si>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</si>
  <si>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</si>
  <si>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</si>
  <si>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</si>
  <si>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</si>
  <si>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</si>
  <si>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</si>
  <si>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</si>
  <si>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</si>
  <si>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</si>
  <si>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</si>
  <si>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</si>
  <si>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</si>
  <si>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</si>
  <si>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</si>
  <si>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</si>
  <si>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</si>
  <si>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</si>
  <si>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</si>
  <si>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</si>
  <si>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</si>
  <si>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</si>
  <si>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</si>
  <si>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</si>
  <si>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</si>
  <si>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</si>
  <si>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</si>
  <si>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</si>
  <si>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</si>
  <si>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</si>
  <si>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</si>
  <si>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</si>
  <si>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</si>
  <si>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</si>
  <si>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</si>
  <si>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</si>
  <si>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</si>
  <si>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</si>
  <si>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</si>
  <si>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</si>
  <si>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</si>
  <si>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</si>
  <si>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</si>
  <si>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</si>
  <si>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</si>
  <si>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</si>
  <si>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</si>
  <si>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</si>
  <si>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</si>
  <si>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</si>
  <si>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</si>
  <si>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</si>
  <si>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</si>
  <si>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</si>
  <si>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</si>
  <si>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</si>
  <si>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</si>
  <si>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</si>
  <si>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</si>
  <si>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</si>
  <si>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</si>
  <si>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</si>
  <si>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</si>
  <si>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</si>
  <si>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</si>
  <si>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</si>
  <si>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</si>
  <si>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</si>
  <si>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</si>
  <si>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</si>
  <si>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</si>
  <si>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</si>
  <si>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</si>
  <si>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</si>
  <si>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</si>
  <si>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</si>
  <si>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</si>
  <si>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</si>
  <si>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</si>
  <si>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</si>
  <si>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</si>
  <si>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</si>
  <si>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</si>
  <si>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</si>
  <si>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</si>
  <si>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</si>
  <si>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</si>
  <si>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</si>
  <si>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</si>
  <si>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</si>
  <si>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</si>
  <si>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</si>
  <si>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</si>
  <si>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</si>
  <si>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</si>
  <si>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</si>
  <si>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</si>
  <si>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</si>
  <si>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</si>
  <si>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</si>
  <si>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</si>
  <si>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</si>
  <si>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</si>
  <si>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</si>
  <si>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</si>
  <si>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</si>
  <si>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</si>
  <si>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</si>
  <si>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</si>
  <si>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</si>
  <si>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</si>
  <si>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</si>
  <si>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</si>
  <si>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</si>
  <si>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</si>
  <si>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</si>
  <si>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</si>
  <si>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</si>
  <si>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</si>
  <si>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</si>
  <si>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</si>
  <si>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</si>
  <si>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</si>
  <si>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</si>
  <si>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</si>
  <si>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</si>
  <si>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</si>
  <si>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</si>
  <si>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</si>
  <si>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</si>
  <si>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</si>
  <si>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</si>
  <si>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</si>
  <si>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</si>
  <si>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</si>
  <si>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</si>
  <si>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</si>
  <si>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</si>
  <si>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</si>
  <si>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</si>
  <si>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</si>
  <si>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</si>
  <si>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</si>
  <si>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</si>
  <si>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</si>
  <si>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</si>
  <si>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</si>
  <si>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</si>
  <si>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</si>
  <si>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</si>
  <si>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</si>
  <si>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</si>
  <si>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</si>
  <si>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</si>
  <si>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</si>
  <si>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</si>
  <si>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</si>
  <si>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</si>
  <si>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</si>
  <si>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</si>
  <si>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</si>
  <si>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</si>
  <si>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</si>
  <si>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</si>
  <si>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</si>
  <si>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</si>
  <si>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</si>
  <si>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</si>
  <si>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</si>
  <si>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</si>
  <si>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</si>
  <si>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</si>
  <si>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</si>
  <si>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</si>
  <si>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</si>
  <si>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</si>
  <si>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</si>
  <si>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</si>
  <si>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</si>
  <si>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</si>
  <si>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</si>
  <si>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</si>
  <si>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</si>
  <si>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</si>
  <si>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</si>
  <si>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</si>
  <si>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</si>
  <si>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</si>
  <si>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</si>
  <si>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</si>
  <si>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</si>
  <si>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</si>
  <si>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</si>
  <si>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</si>
  <si>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</si>
  <si>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</si>
  <si>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</si>
  <si>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</si>
  <si>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</si>
  <si>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</si>
  <si>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</si>
  <si>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</si>
  <si>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</si>
  <si>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</si>
  <si>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</si>
  <si>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</si>
  <si>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</si>
  <si>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</si>
  <si>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</si>
  <si>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</si>
  <si>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</si>
  <si>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</si>
  <si>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</si>
  <si>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</si>
  <si>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</si>
  <si>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</si>
  <si>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</si>
  <si>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</si>
  <si>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</si>
  <si>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</si>
  <si>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</si>
  <si>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</si>
  <si>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</si>
  <si>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</si>
  <si>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</si>
  <si>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</si>
  <si>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</si>
  <si>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</si>
  <si>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</si>
  <si>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</si>
  <si>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</si>
  <si>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</si>
  <si>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</si>
  <si>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</si>
  <si>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</si>
  <si>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</si>
  <si>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</si>
  <si>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</si>
  <si>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</si>
  <si>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</si>
  <si>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</si>
  <si>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</si>
  <si>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</si>
  <si>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</si>
  <si>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</si>
  <si>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</si>
  <si>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</si>
  <si>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</si>
  <si>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</si>
  <si>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</si>
  <si>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</si>
  <si>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</si>
  <si>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</si>
  <si>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</si>
  <si>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</si>
  <si>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</si>
  <si>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</si>
  <si>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</si>
  <si>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</si>
  <si>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</si>
  <si>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</si>
  <si>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</si>
  <si>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</si>
  <si>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</si>
  <si>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</si>
  <si>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</si>
  <si>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</si>
  <si>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</si>
  <si>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</si>
  <si>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</si>
  <si>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</si>
  <si>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</si>
  <si>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</si>
  <si>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</si>
  <si>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</si>
  <si>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</si>
  <si>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</si>
  <si>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</si>
  <si>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</si>
  <si>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</si>
  <si>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</si>
  <si>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</si>
  <si>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</si>
  <si>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</si>
  <si>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</si>
  <si>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</si>
  <si>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</si>
  <si>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</si>
  <si>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</si>
  <si>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</si>
  <si>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</si>
  <si>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</si>
  <si>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</si>
  <si>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</si>
  <si>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</si>
  <si>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</si>
  <si>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</si>
  <si>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</si>
  <si>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</si>
  <si>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</si>
  <si>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</si>
  <si>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</si>
  <si>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</si>
  <si>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</si>
  <si>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</si>
  <si>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</si>
  <si>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</si>
  <si>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</si>
  <si>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</si>
  <si>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</si>
  <si>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</si>
  <si>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</si>
  <si>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</si>
  <si>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</si>
  <si>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</si>
  <si>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</si>
  <si>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</si>
  <si>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</si>
  <si>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</si>
  <si>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</si>
  <si>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</si>
  <si>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</si>
  <si>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</si>
  <si>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</si>
  <si>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</si>
  <si>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</si>
  <si>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</si>
  <si>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</si>
  <si>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</si>
  <si>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</si>
  <si>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</si>
  <si>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</si>
  <si>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</si>
  <si>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</si>
  <si>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</si>
  <si>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</si>
  <si>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</si>
  <si>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</si>
  <si>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</si>
  <si>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</si>
  <si>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</si>
  <si>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</si>
  <si>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</si>
  <si>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</si>
  <si>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</si>
  <si>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</si>
  <si>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</si>
  <si>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</si>
  <si>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</si>
  <si>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</si>
  <si>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</si>
  <si>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</si>
  <si>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</si>
  <si>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</si>
  <si>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</si>
  <si>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</si>
  <si>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</si>
  <si>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</si>
  <si>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</si>
  <si>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</si>
  <si>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</si>
  <si>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</si>
  <si>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</si>
  <si>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</si>
  <si>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</si>
  <si>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</si>
  <si>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</si>
  <si>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</si>
  <si>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</si>
  <si>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</si>
  <si>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</si>
  <si>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</si>
  <si>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</si>
  <si>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</si>
  <si>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</si>
  <si>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</si>
  <si>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</si>
  <si>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</si>
  <si>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</si>
  <si>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</si>
  <si>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</si>
  <si>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</si>
  <si>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</si>
  <si>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</si>
  <si>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</si>
  <si>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</si>
  <si>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</si>
  <si>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</si>
  <si>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</si>
  <si>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</si>
  <si>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</si>
  <si>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</si>
  <si>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</si>
  <si>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</si>
  <si>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</si>
  <si>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</si>
  <si>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</si>
  <si>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</si>
  <si>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</si>
  <si>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</si>
  <si>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</si>
  <si>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</si>
  <si>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</si>
  <si>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</si>
  <si>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</si>
  <si>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</si>
  <si>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</si>
  <si>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</si>
  <si>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</si>
  <si>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</si>
  <si>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</si>
  <si>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</si>
  <si>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</si>
  <si>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</si>
  <si>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</si>
  <si>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</si>
  <si>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</si>
  <si>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</si>
  <si>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</si>
  <si>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</si>
  <si>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</si>
  <si>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</si>
  <si>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</si>
  <si>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</si>
  <si>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</si>
  <si>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</si>
  <si>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</si>
  <si>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</si>
  <si>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</si>
  <si>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</si>
  <si>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</si>
  <si>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</si>
  <si>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</si>
  <si>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</si>
  <si>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</si>
  <si>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</si>
  <si>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</si>
  <si>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</si>
  <si>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</si>
  <si>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</si>
  <si>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</si>
  <si>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</si>
  <si>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</si>
  <si>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</si>
  <si>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</si>
  <si>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</si>
  <si>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</si>
  <si>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</si>
  <si>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</si>
  <si>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</si>
  <si>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</si>
  <si>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</si>
  <si>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</si>
  <si>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</si>
  <si>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</si>
  <si>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</si>
  <si>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</si>
  <si>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</si>
  <si>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</si>
  <si>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</si>
  <si>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</si>
  <si>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</si>
  <si>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</si>
  <si>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</si>
  <si>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</si>
  <si>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</si>
  <si>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</si>
  <si>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</si>
  <si>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</si>
  <si>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</si>
  <si>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</si>
  <si>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</si>
  <si>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</si>
  <si>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</si>
  <si>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</si>
  <si>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</si>
  <si>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</si>
  <si>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</si>
  <si>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</si>
  <si>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</si>
  <si>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</si>
  <si>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</si>
  <si>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</si>
  <si>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</si>
  <si>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</si>
  <si>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</si>
  <si>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</si>
  <si>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</si>
  <si>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</si>
  <si>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</si>
  <si>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</si>
  <si>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</si>
  <si>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</si>
  <si>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</si>
  <si>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</si>
  <si>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</si>
  <si>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</si>
  <si>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</si>
  <si>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</si>
  <si>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</si>
  <si>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</si>
  <si>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</si>
  <si>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</si>
  <si>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</si>
  <si>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</si>
  <si>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</si>
  <si>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</si>
  <si>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</si>
  <si>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</si>
  <si>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</si>
  <si>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</si>
  <si>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</si>
  <si>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</si>
  <si>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</si>
  <si>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</si>
  <si>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</si>
  <si>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</si>
  <si>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</si>
  <si>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</si>
  <si>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</si>
  <si>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</si>
  <si>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</si>
  <si>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</si>
  <si>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</si>
  <si>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</si>
  <si>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</si>
  <si>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</si>
  <si>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</si>
  <si>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</si>
  <si>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</si>
  <si>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</si>
  <si>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</si>
  <si>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</si>
  <si>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</si>
  <si>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</si>
  <si>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</si>
  <si>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</si>
  <si>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</si>
  <si>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</si>
  <si>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</si>
  <si>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</si>
  <si>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</si>
  <si>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</si>
  <si>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</si>
  <si>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</si>
  <si>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</si>
  <si>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</si>
  <si>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</si>
  <si>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</si>
  <si>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</si>
  <si>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</si>
  <si>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</si>
  <si>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</si>
  <si>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</si>
  <si>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</si>
  <si>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</si>
  <si>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</si>
  <si>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</si>
  <si>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</si>
  <si>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</si>
  <si>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</si>
  <si>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</si>
  <si>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</si>
  <si>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</si>
  <si>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</si>
  <si>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</si>
  <si>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</si>
  <si>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</si>
  <si>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</si>
  <si>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</si>
  <si>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</si>
  <si>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</si>
  <si>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</si>
  <si>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</si>
  <si>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</si>
  <si>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</si>
  <si>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</si>
  <si>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</si>
  <si>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</si>
  <si>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</si>
  <si>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</si>
  <si>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</si>
  <si>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</si>
  <si>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</si>
  <si>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</si>
  <si>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</si>
  <si>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</si>
  <si>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</si>
  <si>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</si>
  <si>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</si>
  <si>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</si>
  <si>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</si>
  <si>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</si>
  <si>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</si>
  <si>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</si>
  <si>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</si>
  <si>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</si>
  <si>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</si>
  <si>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</si>
  <si>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</si>
  <si>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</si>
  <si>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</si>
  <si>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</si>
  <si>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</si>
  <si>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</si>
  <si>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</si>
  <si>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</si>
  <si>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</si>
  <si>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</si>
  <si>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</si>
  <si>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</si>
  <si>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</si>
  <si>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</si>
  <si>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</si>
  <si>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</si>
  <si>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</si>
  <si>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</si>
  <si>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</si>
  <si>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</si>
  <si>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</si>
  <si>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</si>
  <si>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</si>
  <si>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</si>
  <si>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</si>
  <si>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</si>
  <si>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</si>
  <si>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</si>
  <si>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</si>
  <si>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</si>
  <si>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</si>
  <si>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</si>
  <si>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</si>
  <si>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</si>
  <si>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</si>
  <si>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</si>
  <si>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</si>
  <si>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</si>
  <si>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</si>
  <si>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</si>
  <si>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</si>
  <si>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</si>
  <si>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</si>
  <si>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</si>
  <si>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</si>
  <si>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</si>
  <si>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</si>
  <si>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</si>
  <si>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</si>
  <si>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</si>
  <si>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</si>
  <si>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</si>
  <si>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</si>
  <si>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</si>
  <si>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</si>
  <si>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</si>
  <si>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</si>
  <si>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</si>
  <si>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</si>
  <si>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</si>
  <si>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</si>
  <si>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</si>
  <si>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</si>
  <si>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</si>
  <si>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</si>
  <si>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</si>
  <si>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</si>
  <si>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</si>
  <si>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</si>
  <si>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</si>
  <si>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</si>
  <si>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</si>
  <si>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</si>
  <si>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</si>
  <si>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</si>
  <si>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</si>
  <si>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</si>
  <si>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</si>
  <si>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</si>
  <si>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</si>
  <si>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</si>
  <si>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</si>
  <si>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</si>
  <si>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</si>
  <si>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</si>
  <si>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</si>
  <si>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</si>
  <si>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</si>
  <si>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</si>
  <si>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</si>
  <si>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</si>
  <si>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</si>
  <si>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</si>
  <si>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</si>
  <si>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</si>
  <si>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</si>
  <si>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</si>
  <si>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</si>
  <si>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</si>
  <si>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</si>
  <si>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</si>
  <si>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</si>
  <si>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</si>
  <si>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</si>
  <si>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</si>
  <si>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</si>
  <si>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</si>
  <si>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</si>
  <si>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</si>
  <si>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</si>
  <si>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</si>
  <si>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</si>
  <si>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</si>
  <si>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</si>
  <si>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</si>
  <si>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</si>
  <si>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</si>
  <si>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</si>
  <si>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</si>
  <si>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</si>
  <si>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</si>
  <si>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</si>
  <si>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</si>
  <si>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</si>
  <si>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</si>
  <si>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</si>
  <si>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</si>
  <si>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</si>
  <si>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</si>
  <si>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</si>
  <si>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</si>
  <si>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</si>
  <si>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</si>
  <si>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</si>
  <si>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</si>
  <si>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</si>
  <si>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</si>
  <si>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</si>
  <si>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</si>
  <si>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</si>
  <si>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</si>
  <si>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</si>
  <si>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</si>
  <si>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</si>
  <si>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</si>
  <si>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</si>
  <si>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</si>
  <si>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</si>
  <si>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</si>
  <si>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</si>
  <si>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</si>
  <si>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</si>
  <si>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</si>
  <si>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</si>
  <si>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</si>
  <si>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</si>
  <si>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</si>
  <si>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</si>
  <si>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</si>
  <si>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</si>
  <si>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</si>
  <si>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</si>
  <si>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</si>
  <si>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</si>
  <si>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</si>
  <si>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</si>
  <si>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</si>
  <si>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</si>
  <si>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</si>
  <si>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</si>
  <si>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</si>
  <si>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</si>
  <si>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</si>
  <si>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</si>
  <si>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</si>
  <si>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</si>
  <si>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</si>
  <si>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</si>
  <si>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</si>
  <si>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</si>
  <si>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</si>
  <si>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</si>
  <si>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</si>
  <si>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</si>
  <si>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</si>
  <si>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</si>
  <si>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</si>
  <si>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</si>
  <si>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</si>
  <si>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</si>
  <si>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</si>
  <si>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</si>
  <si>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</si>
  <si>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</si>
  <si>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</si>
  <si>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</si>
  <si>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</si>
  <si>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</si>
  <si>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</si>
  <si>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</si>
  <si>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</si>
  <si>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</si>
  <si>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</si>
  <si>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</si>
  <si>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</si>
  <si>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</si>
  <si>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</si>
  <si>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</si>
  <si>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</si>
  <si>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</si>
  <si>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</si>
  <si>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</si>
  <si>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</si>
  <si>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</si>
  <si>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</si>
  <si>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</si>
  <si>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</si>
  <si>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</si>
  <si>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</si>
  <si>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</si>
  <si>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</si>
  <si>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</si>
  <si>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</si>
  <si>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</si>
  <si>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</si>
  <si>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</si>
  <si>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</si>
  <si>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</si>
  <si>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</si>
  <si>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</si>
  <si>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</si>
  <si>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</si>
  <si>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</si>
  <si>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</si>
  <si>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</si>
  <si>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</si>
  <si>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</si>
  <si>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</si>
  <si>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</si>
  <si>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</si>
  <si>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</si>
  <si>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</si>
  <si>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</si>
  <si>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</si>
  <si>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</si>
  <si>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</si>
  <si>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</si>
  <si>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</si>
  <si>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</si>
  <si>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</si>
  <si>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</si>
  <si>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</si>
  <si>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</si>
  <si>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</si>
  <si>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</si>
  <si>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</si>
  <si>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</si>
  <si>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</si>
  <si>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</si>
  <si>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</si>
  <si>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</si>
  <si>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</si>
  <si>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</si>
  <si>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</si>
  <si>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</si>
  <si>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</si>
  <si>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</si>
  <si>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</si>
  <si>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</si>
  <si>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</si>
  <si>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</si>
  <si>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</si>
  <si>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</si>
  <si>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</si>
  <si>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</si>
  <si>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</si>
  <si>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</si>
  <si>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</si>
  <si>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</si>
  <si>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</si>
  <si>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</si>
  <si>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</si>
  <si>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</si>
  <si>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</si>
  <si>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</si>
  <si>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</si>
  <si>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</si>
  <si>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</si>
  <si>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</si>
  <si>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</si>
  <si>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</si>
  <si>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</si>
  <si>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</si>
  <si>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</si>
  <si>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</si>
  <si>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</si>
  <si>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</si>
  <si>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</si>
  <si>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</si>
  <si>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</si>
  <si>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</si>
  <si>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</si>
  <si>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</si>
  <si>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</si>
  <si>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</si>
  <si>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</si>
  <si>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</si>
  <si>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</si>
  <si>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</si>
  <si>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</si>
  <si>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</si>
  <si>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</si>
  <si>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</si>
  <si>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</si>
  <si>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</si>
  <si>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</si>
  <si>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</si>
  <si>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</si>
  <si>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</si>
  <si>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</si>
  <si>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</si>
  <si>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</si>
  <si>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</si>
  <si>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</si>
  <si>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</si>
  <si>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</si>
  <si>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</si>
  <si>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</si>
  <si>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</si>
  <si>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</si>
  <si>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</si>
  <si>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</si>
  <si>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</si>
  <si>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</si>
  <si>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</si>
  <si>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</si>
  <si>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</si>
  <si>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</si>
  <si>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</si>
  <si>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</si>
  <si>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</si>
  <si>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</si>
  <si>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</si>
  <si>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</si>
  <si>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</si>
  <si>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</si>
  <si>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</si>
  <si>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</si>
  <si>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</si>
  <si>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</si>
  <si>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</si>
  <si>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</si>
  <si>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</si>
  <si>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</si>
  <si>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</si>
  <si>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</si>
  <si>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</si>
  <si>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</si>
  <si>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</si>
  <si>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</si>
  <si>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</si>
  <si>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</si>
  <si>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</si>
  <si>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</si>
  <si>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</si>
  <si>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</si>
  <si>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</si>
  <si>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</si>
  <si>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</si>
  <si>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</si>
  <si>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</si>
  <si>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</si>
  <si>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</si>
  <si>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</si>
  <si>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</si>
  <si>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</si>
  <si>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</si>
  <si>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</si>
  <si>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</si>
  <si>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</si>
  <si>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</si>
  <si>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</si>
  <si>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</si>
  <si>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</si>
  <si>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</si>
  <si>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</si>
  <si>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</si>
  <si>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</si>
  <si>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</si>
  <si>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</si>
  <si>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</si>
  <si>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</si>
  <si>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</si>
  <si>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</si>
  <si>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</si>
  <si>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</si>
  <si>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</si>
  <si>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</si>
  <si>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</si>
  <si>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</si>
  <si>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</si>
  <si>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</si>
  <si>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</si>
  <si>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</si>
  <si>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</si>
  <si>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</si>
  <si>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</si>
  <si>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</si>
  <si>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</si>
  <si>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</si>
  <si>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</si>
  <si>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</si>
  <si>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</si>
  <si>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</si>
  <si>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</si>
  <si>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</si>
  <si>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</si>
  <si>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</si>
  <si>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</si>
  <si>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</si>
  <si>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</si>
  <si>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</si>
  <si>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</si>
  <si>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</si>
  <si>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</si>
  <si>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</si>
  <si>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</si>
  <si>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</si>
  <si>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</si>
  <si>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</si>
  <si>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</si>
  <si>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</si>
  <si>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</si>
  <si>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</si>
  <si>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</si>
  <si>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</si>
  <si>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</si>
  <si>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</si>
  <si>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</si>
  <si>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</si>
  <si>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</si>
  <si>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</si>
  <si>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</si>
  <si>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</si>
  <si>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</si>
  <si>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</si>
  <si>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</si>
  <si>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</si>
  <si>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</si>
  <si>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</si>
  <si>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</si>
  <si>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</si>
  <si>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</si>
  <si>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</si>
  <si>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</si>
  <si>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</si>
  <si>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</si>
  <si>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</si>
  <si>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</si>
  <si>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</si>
  <si>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</si>
  <si>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</si>
  <si>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</si>
  <si>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</si>
  <si>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</si>
  <si>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</si>
  <si>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</si>
  <si>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</si>
  <si>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</si>
  <si>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</si>
  <si>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</si>
  <si>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</si>
  <si>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</si>
  <si>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</si>
  <si>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</si>
  <si>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</si>
  <si>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</si>
  <si>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</si>
  <si>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</si>
  <si>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</si>
  <si>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</si>
  <si>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</si>
  <si>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</si>
  <si>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</si>
  <si>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</si>
  <si>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</si>
  <si>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</si>
  <si>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</si>
  <si>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</si>
  <si>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</si>
  <si>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</si>
  <si>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</si>
  <si>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</si>
  <si>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</si>
  <si>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</si>
  <si>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</si>
  <si>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</si>
  <si>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</si>
  <si>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</si>
  <si>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</si>
  <si>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</si>
  <si>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</si>
  <si>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</si>
  <si>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</si>
  <si>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</si>
  <si>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</si>
  <si>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</si>
  <si>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</si>
  <si>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</si>
  <si>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</si>
  <si>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</si>
  <si>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</si>
  <si>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</si>
  <si>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</si>
  <si>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</si>
  <si>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</si>
  <si>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</si>
  <si>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</si>
  <si>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</si>
  <si>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</si>
  <si>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</si>
  <si>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</si>
  <si>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</si>
  <si>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</si>
  <si>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</si>
  <si>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</si>
  <si>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</si>
  <si>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</si>
  <si>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</si>
  <si>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</si>
  <si>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</si>
  <si>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</si>
  <si>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</si>
  <si>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</si>
  <si>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</si>
  <si>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</si>
  <si>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</si>
  <si>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</si>
  <si>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</si>
  <si>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</si>
  <si>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</si>
  <si>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</si>
  <si>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</si>
  <si>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</si>
  <si>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</si>
  <si>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</si>
  <si>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</si>
  <si>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</si>
  <si>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</si>
  <si>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</si>
  <si>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</si>
  <si>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</si>
  <si>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</si>
  <si>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</si>
  <si>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</si>
  <si>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</si>
  <si>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</si>
  <si>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</si>
  <si>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</si>
  <si>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</si>
  <si>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</si>
  <si>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</si>
  <si>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</si>
  <si>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</si>
  <si>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</si>
  <si>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</si>
  <si>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</si>
  <si>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</si>
  <si>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</si>
  <si>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</si>
  <si>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</si>
  <si>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</si>
  <si>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</si>
  <si>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</si>
  <si>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</si>
  <si>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</si>
  <si>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</si>
  <si>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</si>
  <si>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</si>
  <si>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</si>
  <si>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</si>
  <si>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</si>
  <si>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</si>
  <si>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</si>
  <si>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</si>
  <si>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</si>
  <si>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</si>
  <si>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</si>
  <si>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</si>
  <si>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</si>
  <si>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</si>
  <si>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</si>
  <si>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</si>
  <si>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</si>
  <si>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</si>
  <si>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</si>
  <si>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</si>
  <si>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</si>
  <si>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</si>
  <si>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</si>
  <si>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</si>
  <si>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</si>
  <si>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</si>
  <si>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</si>
  <si>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</si>
  <si>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</si>
  <si>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</si>
  <si>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</si>
  <si>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</si>
  <si>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</si>
  <si>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</si>
  <si>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</si>
  <si>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</si>
  <si>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</si>
  <si>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</si>
  <si>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</si>
  <si>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</si>
  <si>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</si>
  <si>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</si>
  <si>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</si>
  <si>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</si>
  <si>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</si>
  <si>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</si>
  <si>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</si>
  <si>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</si>
  <si>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</si>
  <si>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</si>
  <si>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</si>
  <si>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</si>
  <si>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</si>
  <si>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</si>
  <si>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</si>
  <si>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</si>
  <si>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</si>
  <si>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</si>
  <si>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</si>
  <si>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</si>
  <si>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</si>
  <si>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</si>
  <si>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</si>
  <si>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</si>
  <si>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</si>
  <si>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</si>
  <si>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</si>
  <si>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</si>
  <si>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</si>
  <si>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</si>
  <si>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</si>
  <si>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</si>
  <si>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</si>
  <si>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</si>
  <si>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</si>
  <si>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</si>
  <si>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</si>
  <si>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</si>
  <si>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</si>
  <si>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</si>
  <si>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</si>
  <si>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</si>
  <si>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</si>
  <si>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</si>
  <si>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</si>
  <si>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</si>
  <si>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</si>
  <si>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</si>
  <si>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</si>
  <si>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</si>
  <si>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</si>
  <si>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</si>
  <si>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</si>
  <si>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</si>
  <si>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</si>
  <si>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</si>
  <si>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</si>
  <si>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</si>
  <si>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</si>
  <si>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</si>
  <si>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</si>
  <si>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</si>
  <si>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</si>
  <si>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</si>
  <si>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</si>
  <si>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</si>
  <si>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</si>
  <si>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</si>
  <si>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</si>
  <si>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</si>
  <si>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</si>
  <si>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</si>
  <si>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</si>
  <si>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</si>
  <si>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</si>
  <si>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</si>
  <si>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</si>
  <si>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</si>
  <si>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</si>
  <si>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</si>
  <si>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</si>
  <si>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</si>
  <si>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</si>
  <si>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</si>
  <si>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</si>
  <si>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</si>
  <si>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</si>
  <si>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</si>
  <si>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</si>
  <si>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</si>
  <si>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</si>
  <si>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</si>
  <si>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</si>
  <si>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</si>
  <si>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</si>
  <si>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</si>
  <si>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</si>
  <si>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</si>
  <si>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</si>
  <si>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</si>
  <si>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</si>
  <si>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</si>
  <si>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</si>
  <si>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</si>
  <si>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</si>
  <si>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</si>
  <si>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</si>
  <si>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</si>
  <si>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</si>
  <si>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</si>
  <si>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</si>
  <si>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</si>
  <si>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</si>
  <si>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</si>
  <si>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</si>
  <si>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</si>
  <si>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</si>
  <si>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</si>
  <si>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</si>
  <si>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</si>
  <si>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</si>
  <si>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</si>
  <si>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</si>
  <si>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</si>
  <si>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</si>
  <si>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</si>
  <si>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</si>
  <si>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</si>
  <si>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</si>
  <si>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</si>
  <si>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</si>
  <si>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</si>
  <si>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</si>
  <si>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</si>
  <si>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</si>
  <si>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</si>
  <si>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</si>
  <si>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</si>
  <si>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</si>
  <si>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</si>
  <si>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</si>
  <si>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</si>
  <si>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</si>
  <si>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</si>
  <si>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</si>
  <si>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</si>
  <si>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</si>
  <si>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</si>
  <si>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</si>
  <si>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</si>
  <si>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</si>
  <si>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</si>
  <si>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</si>
  <si>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</si>
  <si>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</si>
  <si>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</si>
  <si>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</si>
  <si>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</si>
  <si>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</si>
  <si>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</si>
  <si>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</si>
  <si>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</si>
  <si>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</si>
  <si>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</si>
  <si>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</si>
  <si>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</si>
  <si>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</si>
  <si>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</si>
  <si>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</si>
  <si>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</si>
  <si>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</si>
  <si>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</si>
  <si>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</si>
  <si>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</si>
  <si>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</si>
  <si>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</si>
  <si>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</si>
  <si>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</si>
  <si>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</si>
  <si>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</si>
  <si>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</si>
  <si>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</si>
  <si>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</si>
  <si>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</si>
  <si>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</si>
  <si>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</si>
  <si>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</si>
  <si>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</si>
  <si>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</si>
  <si>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</si>
  <si>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</si>
  <si>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</si>
  <si>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</si>
  <si>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</si>
  <si>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</si>
  <si>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</si>
  <si>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</si>
  <si>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</si>
  <si>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</si>
  <si>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</si>
  <si>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</si>
  <si>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</si>
  <si>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</si>
  <si>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</si>
  <si>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</si>
  <si>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</si>
  <si>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</si>
  <si>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</si>
  <si>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</si>
  <si>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</si>
  <si>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</si>
  <si>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</si>
  <si>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</si>
  <si>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</si>
  <si>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</si>
  <si>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</si>
  <si>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</si>
  <si>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</si>
  <si>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</si>
  <si>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</si>
  <si>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</si>
  <si>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</si>
  <si>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</si>
  <si>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</si>
  <si>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</si>
  <si>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</si>
  <si>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</si>
  <si>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</si>
  <si>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</si>
  <si>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</si>
  <si>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</si>
  <si>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</si>
  <si>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</si>
  <si>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</si>
  <si>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</si>
  <si>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</si>
  <si>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</si>
  <si>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</si>
  <si>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</si>
  <si>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</si>
  <si>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</si>
  <si>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</si>
  <si>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</si>
  <si>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</si>
  <si>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</si>
  <si>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</si>
  <si>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</si>
  <si>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</si>
  <si>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</si>
  <si>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</si>
  <si>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</si>
  <si>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</si>
  <si>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</si>
  <si>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</si>
  <si>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</si>
  <si>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</si>
  <si>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</si>
  <si>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</si>
  <si>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</si>
  <si>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</si>
  <si>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</si>
  <si>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</si>
  <si>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</si>
  <si>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</si>
  <si>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</si>
  <si>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</si>
  <si>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</si>
  <si>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</si>
  <si>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</si>
  <si>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</si>
  <si>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</si>
  <si>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</si>
  <si>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</si>
  <si>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</si>
  <si>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</si>
  <si>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</si>
  <si>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</si>
  <si>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</si>
  <si>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</si>
  <si>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</si>
  <si>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</si>
  <si>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</si>
  <si>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</si>
  <si>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</si>
  <si>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</si>
  <si>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</si>
  <si>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</si>
  <si>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</si>
  <si>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</si>
  <si>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</si>
  <si>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</si>
  <si>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</si>
  <si>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</si>
  <si>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</si>
  <si>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</si>
  <si>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</si>
  <si>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</si>
  <si>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</si>
  <si>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</si>
  <si>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</si>
  <si>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</si>
  <si>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</si>
  <si>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</si>
  <si>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</si>
  <si>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</si>
  <si>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</si>
  <si>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</si>
  <si>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</si>
  <si>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</si>
  <si>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</si>
  <si>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</si>
  <si>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</si>
  <si>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</si>
  <si>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</si>
  <si>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</si>
  <si>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</si>
  <si>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</si>
  <si>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</si>
  <si>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</si>
  <si>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</si>
  <si>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</si>
  <si>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</si>
  <si>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</si>
  <si>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</si>
  <si>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</si>
  <si>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</si>
  <si>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</si>
  <si>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</si>
  <si>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</si>
  <si>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</si>
  <si>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</si>
  <si>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</si>
  <si>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</si>
  <si>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</si>
  <si>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</si>
  <si>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</si>
  <si>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</si>
  <si>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</si>
  <si>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</si>
  <si>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</si>
  <si>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</si>
  <si>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</si>
  <si>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</si>
  <si>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</si>
  <si>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</si>
  <si>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</si>
  <si>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</si>
  <si>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</si>
  <si>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</si>
  <si>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</si>
  <si>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</si>
  <si>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</si>
  <si>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</si>
  <si>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</si>
  <si>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</si>
  <si>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</si>
  <si>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</si>
  <si>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</si>
  <si>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</si>
  <si>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</si>
  <si>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</si>
  <si>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</si>
  <si>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</si>
  <si>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</si>
  <si>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</si>
  <si>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</si>
  <si>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</si>
  <si>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</si>
  <si>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</si>
  <si>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</si>
  <si>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</si>
  <si>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</si>
  <si>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</si>
  <si>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</si>
  <si>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</si>
  <si>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</si>
  <si>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</si>
  <si>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</si>
  <si>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</si>
  <si>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</si>
  <si>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</si>
  <si>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</si>
  <si>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</si>
  <si>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</si>
  <si>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</si>
  <si>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</si>
  <si>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</si>
  <si>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</si>
  <si>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</si>
  <si>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</si>
  <si>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</si>
  <si>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</si>
  <si>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</si>
  <si>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</si>
  <si>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</si>
  <si>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</si>
  <si>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</si>
  <si>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</si>
  <si>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</si>
  <si>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</si>
  <si>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</si>
  <si>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</si>
  <si>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</si>
  <si>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</si>
  <si>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</si>
  <si>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</si>
  <si>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</si>
  <si>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</si>
  <si>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</si>
  <si>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</si>
  <si>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</si>
  <si>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</si>
  <si>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</si>
  <si>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</si>
  <si>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</si>
  <si>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</si>
  <si>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</si>
  <si>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</si>
  <si>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</si>
  <si>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</si>
  <si>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</si>
  <si>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</si>
  <si>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</si>
  <si>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</si>
  <si>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</si>
  <si>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</si>
  <si>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</si>
  <si>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</si>
  <si>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</si>
  <si>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</si>
  <si>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</si>
  <si>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</si>
  <si>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</si>
  <si>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</si>
  <si>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</si>
  <si>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</si>
  <si>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</si>
  <si>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</si>
  <si>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</si>
  <si>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</si>
  <si>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</si>
  <si>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</si>
  <si>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</si>
  <si>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</si>
  <si>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</si>
  <si>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</si>
  <si>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</si>
  <si>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</si>
  <si>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</si>
  <si>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</si>
  <si>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</si>
  <si>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</si>
  <si>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</si>
  <si>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</si>
  <si>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</si>
  <si>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</si>
  <si>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</si>
  <si>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</si>
  <si>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</si>
  <si>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</si>
  <si>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</si>
  <si>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</si>
  <si>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</si>
  <si>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</si>
  <si>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</si>
  <si>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</si>
  <si>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</si>
  <si>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</si>
  <si>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</si>
  <si>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</si>
  <si>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</si>
  <si>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</si>
  <si>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</si>
  <si>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</si>
  <si>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</si>
  <si>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</si>
  <si>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</si>
  <si>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</si>
  <si>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</si>
  <si>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</si>
  <si>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</si>
  <si>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</si>
  <si>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</si>
  <si>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</si>
  <si>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</si>
  <si>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</si>
  <si>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</si>
  <si>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</si>
  <si>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</si>
  <si>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</si>
  <si>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</si>
  <si>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</si>
  <si>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</si>
  <si>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</si>
  <si>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</si>
  <si>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</si>
  <si>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</si>
  <si>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</si>
  <si>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</si>
  <si>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</si>
  <si>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</si>
  <si>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</si>
  <si>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</si>
  <si>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</si>
  <si>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</si>
  <si>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</si>
  <si>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</si>
  <si>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</si>
  <si>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</si>
  <si>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</si>
  <si>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</si>
  <si>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</si>
  <si>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</si>
  <si>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</si>
  <si>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</si>
  <si>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</si>
  <si>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</si>
  <si>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</si>
  <si>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</si>
  <si>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</si>
  <si>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</si>
  <si>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</si>
  <si>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</si>
  <si>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</si>
  <si>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</si>
  <si>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</si>
  <si>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</si>
  <si>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</si>
  <si>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</si>
  <si>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</si>
  <si>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</si>
  <si>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</si>
  <si>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</si>
  <si>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</si>
  <si>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</si>
  <si>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</si>
  <si>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</si>
  <si>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</si>
  <si>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</si>
  <si>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</si>
  <si>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</si>
  <si>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</si>
  <si>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</si>
  <si>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</si>
  <si>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</si>
  <si>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</si>
  <si>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</si>
  <si>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</si>
  <si>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</si>
  <si>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</si>
  <si>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</si>
  <si>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</si>
  <si>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</si>
  <si>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</si>
  <si>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</si>
  <si>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</si>
  <si>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</si>
  <si>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</si>
  <si>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</si>
  <si>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</si>
  <si>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</si>
  <si>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</si>
  <si>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</si>
  <si>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</si>
  <si>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</si>
  <si>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</si>
  <si>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</si>
  <si>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</si>
  <si>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</si>
  <si>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</si>
  <si>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</si>
  <si>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</si>
  <si>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</si>
  <si>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</si>
  <si>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</si>
  <si>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</si>
  <si>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</si>
  <si>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</si>
  <si>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</si>
  <si>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</si>
  <si>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</si>
  <si>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</si>
  <si>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</si>
  <si>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</si>
  <si>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</si>
  <si>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</si>
  <si>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</si>
  <si>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</si>
  <si>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</si>
  <si>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</si>
  <si>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</si>
  <si>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</si>
  <si>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</si>
  <si>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</si>
  <si>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</si>
  <si>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</si>
  <si>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</si>
  <si>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</si>
  <si>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</si>
  <si>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</si>
  <si>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</si>
  <si>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</si>
  <si>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</si>
  <si>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</si>
  <si>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</si>
  <si>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</si>
  <si>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</si>
  <si>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</si>
  <si>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</si>
  <si>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</si>
  <si>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</si>
  <si>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</si>
  <si>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</si>
  <si>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</si>
  <si>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</si>
  <si>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</si>
  <si>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</si>
  <si>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</si>
  <si>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</si>
  <si>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</si>
  <si>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</si>
  <si>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</si>
  <si>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</si>
  <si>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</si>
  <si>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</si>
  <si>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</si>
  <si>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</si>
  <si>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</si>
  <si>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</si>
  <si>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</si>
  <si>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</si>
  <si>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</si>
  <si>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</si>
  <si>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</si>
  <si>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</si>
  <si>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</si>
  <si>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</si>
  <si>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</si>
  <si>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</si>
  <si>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</si>
  <si>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</si>
  <si>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</si>
  <si>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</si>
  <si>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</si>
  <si>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</si>
  <si>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</si>
  <si>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</si>
  <si>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</si>
  <si>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</si>
  <si>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</si>
  <si>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</si>
  <si>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</si>
  <si>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</si>
  <si>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</si>
  <si>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</si>
  <si>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</si>
  <si>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</si>
  <si>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</si>
  <si>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</si>
  <si>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</si>
  <si>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</si>
  <si>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</si>
  <si>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</si>
  <si>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</si>
  <si>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</si>
  <si>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</si>
  <si>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</si>
  <si>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</si>
  <si>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</si>
  <si>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</si>
  <si>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</si>
  <si>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</si>
  <si>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</si>
  <si>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</si>
  <si>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</si>
  <si>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</si>
  <si>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</si>
  <si>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</si>
  <si>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</si>
  <si>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</si>
  <si>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</si>
  <si>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</si>
  <si>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</si>
  <si>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</si>
  <si>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</si>
  <si>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</si>
  <si>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</si>
  <si>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</si>
  <si>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</si>
  <si>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</si>
  <si>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</si>
  <si>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</si>
  <si>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</si>
  <si>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</si>
  <si>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</si>
  <si>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</si>
  <si>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</si>
  <si>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</si>
  <si>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</si>
  <si>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</si>
  <si>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</si>
  <si>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</si>
  <si>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</si>
  <si>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</si>
  <si>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</si>
  <si>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</si>
  <si>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</si>
  <si>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</si>
  <si>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</si>
  <si>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</si>
  <si>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</si>
  <si>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</si>
  <si>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</si>
  <si>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</si>
  <si>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</si>
  <si>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</si>
  <si>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</si>
  <si>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</si>
  <si>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</si>
  <si>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</si>
  <si>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</si>
  <si>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</si>
  <si>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</si>
  <si>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</si>
  <si>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</si>
  <si>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</si>
  <si>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</si>
  <si>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</si>
  <si>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</si>
  <si>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</si>
  <si>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</si>
  <si>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</si>
  <si>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</si>
  <si>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</si>
  <si>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</si>
  <si>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</si>
  <si>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</si>
  <si>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</si>
  <si>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</si>
  <si>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</si>
  <si>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</si>
  <si>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</si>
  <si>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</si>
  <si>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</si>
  <si>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</si>
  <si>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</si>
  <si>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</si>
  <si>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</si>
  <si>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</si>
  <si>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</si>
  <si>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</si>
  <si>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</si>
  <si>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</si>
  <si>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</si>
  <si>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</si>
  <si>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</si>
  <si>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</si>
  <si>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</si>
  <si>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</si>
  <si>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</si>
  <si>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</si>
  <si>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</si>
  <si>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</si>
  <si>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</si>
  <si>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</si>
  <si>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</si>
  <si>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</si>
  <si>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</si>
  <si>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</si>
  <si>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</si>
  <si>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</si>
  <si>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</si>
  <si>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</si>
  <si>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</si>
  <si>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</si>
  <si>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</si>
  <si>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</si>
  <si>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</si>
  <si>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</si>
  <si>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</si>
  <si>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</si>
  <si>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</si>
  <si>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</si>
  <si>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</si>
  <si>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</si>
  <si>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</si>
  <si>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</si>
  <si>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</si>
  <si>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</si>
  <si>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</si>
  <si>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</si>
  <si>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</si>
  <si>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</si>
  <si>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</si>
  <si>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</si>
  <si>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</si>
  <si>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</si>
  <si>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</si>
  <si>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</si>
  <si>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</si>
  <si>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</si>
  <si>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</si>
  <si>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</si>
  <si>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</si>
  <si>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</si>
  <si>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</si>
  <si>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</si>
  <si>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</si>
  <si>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</si>
  <si>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</si>
  <si>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</si>
  <si>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</si>
  <si>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</si>
  <si>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</si>
  <si>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</si>
  <si>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</si>
  <si>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</si>
  <si>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</si>
  <si>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</si>
  <si>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</si>
  <si>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</si>
  <si>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</si>
  <si>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</si>
  <si>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</si>
  <si>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</si>
  <si>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</si>
  <si>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</si>
  <si>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</si>
  <si>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</si>
  <si>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</si>
  <si>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</si>
  <si>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</si>
  <si>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</si>
  <si>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</si>
  <si>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</si>
  <si>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</si>
  <si>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</si>
  <si>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</si>
  <si>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</si>
  <si>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</si>
  <si>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</si>
  <si>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</si>
  <si>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</si>
  <si>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</si>
  <si>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</si>
  <si>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</si>
  <si>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</si>
  <si>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</si>
  <si>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</si>
  <si>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</si>
  <si>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</si>
  <si>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</si>
  <si>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</si>
  <si>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</si>
  <si>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</si>
  <si>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</si>
  <si>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</si>
  <si>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</si>
  <si>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</si>
  <si>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</si>
  <si>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</si>
  <si>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</si>
  <si>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</si>
  <si>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</si>
  <si>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</si>
  <si>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</si>
  <si>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</si>
  <si>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</si>
  <si>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</si>
  <si>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</si>
  <si>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</si>
  <si>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</si>
  <si>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</si>
  <si>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</si>
  <si>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</si>
  <si>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</si>
  <si>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</si>
  <si>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</si>
  <si>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</si>
  <si>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</si>
  <si>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</si>
  <si>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</si>
  <si>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</si>
  <si>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</si>
  <si>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</si>
  <si>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</si>
  <si>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</si>
  <si>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</si>
  <si>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</si>
  <si>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</si>
  <si>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</si>
  <si>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</si>
  <si>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</si>
  <si>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</si>
  <si>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</si>
  <si>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</si>
  <si>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</si>
  <si>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</si>
  <si>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</si>
  <si>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</si>
  <si>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</si>
  <si>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</si>
  <si>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</si>
  <si>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</si>
  <si>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</si>
  <si>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</si>
  <si>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</si>
  <si>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</si>
  <si>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</si>
  <si>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</si>
  <si>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</si>
  <si>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</si>
  <si>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</si>
  <si>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</si>
  <si>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</si>
  <si>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</si>
  <si>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</si>
  <si>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</si>
  <si>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</si>
  <si>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</si>
  <si>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</si>
  <si>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</si>
  <si>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</si>
  <si>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</si>
  <si>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</si>
  <si>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</si>
  <si>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</si>
  <si>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</si>
  <si>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</si>
  <si>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</si>
  <si>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</si>
  <si>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</si>
  <si>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</si>
  <si>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</si>
  <si>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</si>
  <si>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</si>
  <si>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</si>
  <si>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</si>
  <si>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</si>
  <si>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</si>
  <si>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</si>
  <si>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</si>
  <si>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</si>
  <si>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</si>
  <si>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</si>
  <si>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</si>
  <si>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</si>
  <si>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</si>
  <si>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</si>
  <si>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</si>
  <si>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</si>
  <si>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</si>
  <si>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</si>
  <si>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</si>
  <si>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</si>
  <si>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</si>
  <si>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</si>
  <si>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</si>
  <si>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</si>
  <si>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</si>
  <si>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</si>
  <si>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</si>
  <si>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</si>
  <si>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</si>
  <si>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</si>
  <si>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</si>
  <si>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</si>
  <si>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</si>
  <si>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</si>
  <si>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</si>
  <si>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</si>
  <si>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</si>
  <si>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</si>
  <si>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</si>
  <si>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</si>
  <si>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</si>
  <si>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</si>
  <si>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</si>
  <si>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</si>
  <si>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</si>
  <si>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</si>
  <si>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</si>
  <si>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</si>
  <si>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</si>
  <si>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</si>
  <si>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</si>
  <si>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</si>
  <si>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</si>
  <si>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</si>
  <si>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</si>
  <si>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</si>
  <si>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</si>
  <si>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</si>
  <si>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</si>
  <si>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</si>
  <si>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</si>
  <si>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</si>
  <si>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</si>
  <si>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</si>
  <si>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</si>
  <si>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</si>
  <si>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</si>
  <si>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</si>
  <si>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</si>
  <si>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</si>
  <si>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</si>
  <si>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</si>
  <si>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</si>
  <si>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</si>
  <si>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</si>
  <si>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</si>
  <si>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</si>
  <si>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</si>
  <si>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</si>
  <si>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</si>
  <si>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</si>
  <si>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</si>
  <si>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</si>
  <si>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</si>
  <si>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</si>
  <si>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</si>
  <si>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</si>
  <si>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</si>
  <si>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</si>
  <si>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</si>
  <si>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</si>
  <si>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</si>
  <si>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</si>
  <si>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</si>
  <si>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</si>
  <si>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</si>
  <si>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</si>
  <si>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</si>
  <si>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</si>
  <si>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</si>
  <si>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</si>
  <si>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</si>
  <si>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</si>
  <si>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</si>
  <si>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</si>
  <si>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</si>
  <si>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</si>
  <si>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</si>
  <si>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</si>
  <si>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</si>
  <si>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</si>
  <si>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</si>
  <si>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</si>
  <si>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</si>
  <si>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</si>
  <si>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</si>
  <si>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</si>
  <si>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</si>
  <si>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</si>
  <si>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</si>
  <si>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</si>
  <si>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</si>
  <si>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</si>
  <si>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</si>
  <si>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</si>
  <si>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</si>
  <si>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</si>
  <si>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</si>
  <si>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</si>
  <si>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</si>
  <si>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</si>
  <si>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</si>
  <si>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</si>
  <si>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</si>
  <si>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</si>
  <si>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</si>
  <si>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</si>
  <si>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</si>
  <si>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</si>
  <si>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</si>
  <si>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</si>
  <si>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</si>
  <si>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</si>
  <si>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</si>
  <si>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</si>
  <si>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</si>
  <si>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</si>
  <si>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</si>
  <si>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</si>
  <si>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</si>
  <si>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</si>
  <si>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</si>
  <si>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</si>
  <si>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</si>
  <si>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</si>
  <si>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</si>
  <si>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</si>
  <si>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</si>
  <si>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</si>
  <si>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</si>
  <si>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</si>
  <si>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</si>
  <si>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</si>
  <si>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</si>
  <si>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</si>
  <si>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</si>
  <si>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</si>
  <si>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</si>
  <si>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</si>
  <si>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</si>
  <si>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</si>
  <si>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</si>
  <si>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</si>
  <si>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</si>
  <si>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</si>
  <si>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</si>
  <si>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</si>
  <si>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</si>
  <si>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</si>
  <si>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</si>
  <si>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</si>
  <si>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</si>
  <si>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</si>
  <si>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</si>
  <si>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</si>
  <si>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</si>
  <si>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</si>
  <si>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</si>
  <si>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</si>
  <si>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</si>
  <si>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</si>
  <si>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</si>
  <si>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</si>
  <si>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</si>
  <si>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</si>
  <si>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</si>
  <si>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</si>
  <si>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</si>
  <si>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</si>
  <si>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</si>
  <si>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</si>
  <si>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</si>
  <si>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</si>
  <si>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</si>
  <si>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</si>
  <si>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</si>
  <si>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</si>
  <si>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</si>
  <si>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</si>
  <si>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</si>
  <si>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</si>
  <si>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</si>
  <si>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</si>
  <si>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</si>
  <si>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</si>
  <si>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</si>
  <si>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</si>
  <si>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</si>
  <si>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</si>
  <si>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</si>
  <si>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</si>
  <si>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</si>
  <si>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</si>
  <si>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</si>
  <si>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</si>
  <si>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</si>
  <si>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</si>
  <si>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</si>
  <si>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</si>
  <si>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</si>
  <si>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</si>
  <si>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</si>
  <si>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</si>
  <si>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</si>
  <si>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</si>
  <si>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</si>
  <si>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</si>
  <si>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</si>
  <si>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</si>
  <si>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</si>
  <si>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</si>
  <si>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</si>
  <si>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</si>
  <si>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</si>
  <si>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</si>
  <si>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</si>
  <si>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</si>
  <si>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</si>
  <si>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</si>
  <si>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</si>
  <si>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</si>
  <si>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</si>
  <si>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</si>
  <si>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</si>
  <si>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</si>
  <si>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</si>
  <si>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</si>
  <si>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</si>
  <si>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</si>
  <si>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</si>
  <si>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</si>
  <si>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</si>
  <si>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</si>
  <si>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</si>
  <si>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</si>
  <si>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</si>
  <si>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</si>
  <si>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</si>
  <si>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</si>
  <si>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</si>
  <si>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</si>
  <si>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</si>
  <si>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</si>
  <si>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</si>
  <si>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</si>
  <si>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</si>
  <si>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</si>
  <si>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</si>
  <si>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</si>
  <si>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</si>
  <si>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</si>
  <si>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</si>
  <si>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</si>
  <si>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</si>
  <si>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</si>
  <si>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</si>
  <si>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</si>
  <si>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</si>
  <si>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</si>
  <si>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</si>
  <si>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</si>
  <si>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</si>
  <si>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</si>
  <si>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</si>
  <si>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</si>
  <si>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</si>
  <si>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</si>
  <si>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</si>
  <si>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</si>
  <si>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</si>
  <si>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</si>
  <si>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</si>
  <si>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</si>
  <si>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</si>
  <si>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</si>
  <si>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</si>
  <si>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</si>
  <si>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</si>
  <si>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</si>
  <si>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</si>
  <si>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</si>
  <si>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</si>
  <si>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</si>
  <si>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</si>
  <si>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</si>
  <si>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</si>
  <si>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</si>
  <si>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</si>
  <si>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</si>
  <si>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</si>
  <si>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</si>
  <si>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</si>
  <si>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</si>
  <si>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</si>
  <si>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</si>
  <si>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</si>
  <si>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</si>
  <si>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</si>
  <si>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</si>
  <si>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</si>
  <si>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</si>
  <si>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</si>
  <si>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</si>
  <si>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</si>
  <si>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</si>
  <si>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</si>
  <si>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</si>
  <si>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</si>
  <si>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</si>
  <si>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</si>
  <si>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</si>
  <si>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</si>
  <si>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</si>
  <si>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</si>
  <si>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</si>
  <si>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</si>
  <si>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</si>
  <si>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</si>
  <si>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</si>
  <si>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</si>
  <si>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</si>
  <si>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</si>
  <si>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</si>
  <si>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</si>
  <si>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</si>
  <si>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</si>
  <si>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</si>
  <si>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</si>
  <si>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</si>
  <si>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</si>
  <si>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</si>
  <si>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</si>
  <si>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</si>
  <si>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</si>
  <si>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</si>
  <si>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</si>
  <si>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</si>
  <si>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</si>
  <si>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</si>
  <si>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</si>
  <si>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</si>
  <si>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</si>
  <si>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</si>
  <si>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</si>
  <si>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</si>
  <si>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</si>
  <si>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</si>
  <si>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</si>
  <si>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</si>
  <si>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</si>
  <si>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</si>
  <si>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</si>
  <si>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</si>
  <si>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</si>
  <si>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</si>
  <si>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</si>
  <si>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</si>
  <si>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</si>
  <si>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</si>
  <si>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</si>
  <si>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</si>
  <si>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</si>
  <si>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</si>
  <si>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</si>
  <si>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</si>
  <si>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</si>
  <si>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</si>
  <si>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</si>
  <si>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</si>
  <si>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</si>
  <si>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</si>
  <si>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</si>
  <si>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</si>
  <si>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</si>
  <si>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</si>
  <si>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</si>
  <si>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</si>
  <si>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</si>
  <si>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</si>
  <si>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</si>
  <si>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</si>
  <si>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</si>
  <si>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</si>
  <si>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</si>
  <si>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</si>
  <si>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</si>
  <si>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</si>
  <si>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</si>
  <si>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</si>
  <si>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</si>
  <si>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</si>
  <si>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</si>
  <si>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</si>
  <si>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</si>
  <si>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</si>
  <si>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</si>
  <si>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</si>
  <si>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</si>
  <si>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</si>
  <si>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</si>
  <si>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</si>
  <si>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</si>
  <si>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</si>
  <si>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</si>
  <si>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</si>
  <si>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</si>
  <si>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</si>
  <si>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</si>
  <si>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</si>
  <si>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</si>
  <si>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</si>
  <si>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</si>
  <si>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</si>
  <si>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</si>
  <si>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</si>
  <si>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</si>
  <si>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</si>
  <si>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</si>
  <si>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</si>
  <si>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</si>
  <si>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</si>
  <si>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</si>
  <si>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</si>
  <si>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</si>
  <si>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</si>
  <si>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</si>
  <si>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</si>
  <si>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</si>
  <si>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</si>
  <si>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</si>
  <si>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</si>
  <si>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</si>
  <si>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</si>
  <si>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</si>
  <si>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</si>
  <si>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</si>
  <si>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</si>
  <si>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</si>
  <si>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</si>
  <si>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</si>
  <si>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</si>
  <si>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</si>
  <si>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</si>
  <si>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</si>
  <si>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</si>
  <si>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</si>
  <si>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</si>
  <si>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</si>
  <si>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</si>
  <si>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</si>
  <si>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</si>
  <si>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</si>
  <si>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</si>
  <si>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</si>
  <si>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</si>
  <si>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</si>
  <si>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</si>
  <si>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</si>
  <si>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</si>
  <si>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</si>
  <si>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</si>
  <si>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</si>
  <si>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</si>
  <si>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</si>
  <si>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</si>
  <si>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</si>
  <si>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</si>
  <si>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</si>
  <si>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</si>
  <si>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</si>
  <si>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</si>
  <si>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</si>
  <si>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</si>
  <si>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</si>
  <si>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</si>
  <si>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</si>
  <si>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</si>
  <si>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</si>
  <si>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</si>
  <si>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</si>
  <si>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</si>
  <si>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</si>
  <si>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</si>
  <si>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</si>
  <si>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</si>
  <si>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</si>
  <si>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</si>
  <si>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</si>
  <si>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</si>
  <si>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</si>
  <si>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</si>
  <si>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</si>
  <si>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</si>
  <si>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</si>
  <si>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</si>
  <si>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</si>
  <si>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</si>
  <si>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</si>
  <si>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</si>
  <si>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</si>
  <si>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</si>
  <si>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</si>
  <si>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</si>
  <si>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</si>
  <si>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</si>
  <si>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</si>
  <si>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</si>
  <si>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</si>
  <si>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</si>
  <si>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</si>
  <si>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</si>
  <si>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</si>
  <si>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</si>
  <si>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</si>
  <si>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</si>
  <si>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</si>
  <si>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</si>
  <si>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</si>
  <si>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</si>
  <si>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</si>
  <si>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</si>
  <si>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</si>
  <si>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</si>
  <si>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</si>
  <si>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</si>
  <si>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</si>
  <si>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</si>
  <si>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</si>
  <si>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</si>
  <si>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</si>
  <si>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</si>
  <si>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</si>
  <si>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</si>
  <si>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</si>
  <si>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</si>
  <si>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</si>
  <si>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</si>
  <si>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</si>
  <si>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</si>
  <si>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</si>
  <si>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</si>
  <si>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</si>
  <si>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</si>
  <si>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</si>
  <si>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</si>
  <si>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</si>
  <si>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</si>
  <si>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</si>
  <si>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</si>
  <si>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</si>
  <si>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</si>
  <si>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</si>
  <si>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</si>
  <si>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</si>
  <si>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</si>
  <si>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</si>
  <si>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</si>
  <si>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</si>
  <si>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</si>
  <si>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</si>
  <si>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</si>
  <si>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</si>
  <si>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</si>
  <si>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</si>
  <si>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</si>
  <si>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</si>
  <si>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</si>
  <si>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</si>
  <si>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</si>
  <si>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</si>
  <si>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</si>
  <si>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</si>
  <si>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</si>
  <si>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</si>
  <si>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</si>
  <si>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</si>
  <si>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</si>
  <si>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</si>
  <si>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</si>
  <si>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</si>
  <si>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</si>
  <si>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</si>
  <si>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</si>
  <si>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</si>
  <si>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</si>
  <si>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</si>
  <si>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</si>
  <si>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</si>
  <si>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</si>
  <si>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</si>
  <si>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</si>
  <si>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</si>
  <si>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</si>
  <si>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</si>
  <si>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</si>
  <si>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</si>
  <si>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</si>
  <si>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</si>
  <si>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</si>
  <si>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</si>
  <si>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</si>
  <si>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</si>
  <si>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</si>
  <si>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</si>
  <si>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</si>
  <si>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</si>
  <si>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</si>
  <si>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</si>
  <si>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</si>
  <si>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</si>
  <si>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</si>
  <si>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</si>
  <si>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</si>
  <si>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</si>
  <si>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</si>
  <si>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</si>
  <si>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</si>
  <si>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</si>
  <si>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</si>
  <si>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</si>
  <si>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</si>
  <si>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</si>
  <si>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</si>
  <si>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</si>
  <si>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</si>
  <si>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</si>
  <si>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</si>
  <si>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</si>
  <si>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</si>
  <si>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</si>
  <si>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</si>
  <si>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</si>
  <si>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</si>
  <si>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</si>
  <si>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</si>
  <si>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</si>
  <si>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</si>
  <si>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</si>
  <si>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</si>
  <si>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</si>
  <si>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</si>
  <si>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</si>
  <si>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</si>
  <si>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</si>
  <si>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</si>
  <si>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</si>
  <si>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</si>
  <si>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</si>
  <si>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</si>
  <si>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</si>
  <si>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</si>
  <si>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</si>
  <si>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</si>
  <si>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</si>
  <si>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</si>
  <si>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</si>
  <si>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</si>
  <si>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</si>
  <si>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</si>
  <si>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</si>
  <si>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</si>
  <si>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</si>
  <si>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</si>
  <si>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</si>
  <si>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</si>
  <si>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</si>
  <si>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</si>
  <si>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</si>
  <si>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</si>
  <si>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</si>
  <si>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</si>
  <si>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</si>
  <si>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</si>
  <si>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</si>
  <si>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</si>
  <si>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</si>
  <si>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</si>
  <si>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</si>
  <si>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</si>
  <si>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</si>
  <si>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</si>
  <si>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</si>
  <si>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</si>
  <si>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</si>
  <si>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</si>
  <si>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</si>
  <si>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</si>
  <si>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</si>
  <si>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</si>
  <si>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</si>
  <si>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</si>
  <si>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</si>
  <si>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</si>
  <si>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</si>
  <si>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</si>
  <si>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</si>
  <si>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</si>
  <si>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</si>
  <si>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</si>
  <si>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</si>
  <si>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</si>
  <si>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</si>
  <si>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</si>
  <si>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</si>
  <si>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</si>
  <si>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</si>
  <si>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</si>
  <si>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</si>
  <si>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</si>
  <si>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</si>
  <si>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</si>
  <si>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</si>
  <si>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</si>
  <si>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</si>
  <si>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</si>
  <si>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</si>
  <si>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</si>
  <si>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</si>
  <si>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</si>
  <si>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</si>
  <si>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</si>
  <si>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</si>
  <si>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</si>
  <si>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</si>
  <si>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</si>
  <si>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</si>
  <si>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</si>
  <si>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</si>
  <si>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</si>
  <si>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</si>
  <si>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</si>
  <si>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</si>
  <si>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</si>
  <si>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</si>
  <si>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</si>
  <si>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</si>
  <si>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</si>
  <si>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</si>
  <si>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</si>
  <si>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</si>
  <si>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</si>
  <si>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</si>
  <si>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</si>
  <si>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</si>
  <si>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</si>
  <si>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</si>
  <si>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</si>
  <si>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</si>
  <si>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</si>
  <si>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</si>
  <si>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</si>
  <si>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</si>
  <si>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</si>
  <si>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</si>
  <si>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</si>
  <si>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</si>
  <si>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</si>
  <si>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</si>
  <si>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</si>
  <si>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</si>
  <si>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</si>
  <si>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</si>
  <si>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</si>
  <si>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</si>
  <si>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</si>
  <si>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</si>
  <si>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</si>
  <si>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</si>
  <si>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</si>
  <si>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</si>
  <si>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</si>
  <si>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</si>
  <si>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</si>
  <si>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</si>
  <si>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</si>
  <si>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</si>
  <si>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</si>
  <si>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</si>
  <si>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</si>
  <si>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</si>
  <si>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</si>
  <si>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</si>
  <si>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</si>
  <si>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</si>
  <si>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</si>
  <si>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</si>
  <si>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</si>
  <si>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</si>
  <si>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</si>
  <si>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</si>
  <si>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</si>
  <si>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</si>
  <si>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</si>
  <si>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</si>
  <si>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</si>
  <si>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</si>
  <si>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</si>
  <si>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</si>
  <si>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</si>
  <si>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</si>
  <si>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</si>
  <si>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</si>
  <si>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</si>
  <si>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</si>
  <si>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</si>
  <si>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</si>
  <si>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</si>
  <si>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</si>
  <si>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</si>
  <si>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</si>
  <si>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</si>
  <si>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</si>
  <si>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</si>
  <si>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</si>
  <si>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</si>
  <si>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</si>
  <si>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</si>
  <si>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</si>
  <si>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</si>
  <si>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</si>
  <si>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</si>
  <si>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</si>
  <si>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</si>
  <si>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</si>
  <si>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</si>
  <si>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</si>
  <si>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</si>
  <si>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</si>
  <si>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</si>
  <si>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</si>
  <si>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</si>
  <si>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</si>
  <si>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</si>
  <si>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</si>
  <si>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</si>
  <si>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</si>
  <si>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</si>
  <si>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</si>
  <si>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</si>
  <si>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</si>
  <si>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</si>
  <si>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</si>
  <si>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</si>
  <si>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</si>
  <si>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</si>
  <si>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</si>
  <si>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</si>
  <si>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</si>
  <si>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</si>
  <si>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</si>
  <si>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</si>
  <si>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</si>
  <si>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</si>
  <si>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</si>
  <si>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</si>
  <si>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</si>
  <si>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</si>
  <si>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</si>
  <si>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</si>
  <si>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</si>
  <si>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</si>
  <si>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</si>
  <si>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</si>
  <si>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</si>
  <si>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</si>
  <si>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</si>
  <si>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</si>
  <si>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</si>
  <si>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</si>
  <si>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</si>
  <si>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</si>
  <si>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</si>
  <si>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</si>
  <si>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</si>
  <si>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</si>
  <si>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</si>
  <si>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</si>
  <si>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</si>
  <si>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</si>
  <si>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</si>
  <si>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</si>
  <si>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</si>
  <si>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</si>
  <si>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</si>
  <si>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</si>
  <si>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</si>
  <si>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</si>
  <si>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</si>
  <si>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</si>
  <si>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</si>
  <si>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</si>
  <si>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</si>
  <si>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</si>
  <si>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</si>
  <si>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</si>
  <si>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</si>
  <si>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</si>
  <si>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</si>
  <si>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</si>
  <si>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</si>
  <si>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</si>
  <si>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</si>
  <si>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</si>
  <si>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</si>
  <si>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</si>
  <si>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</si>
  <si>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</si>
  <si>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</si>
  <si>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</si>
  <si>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</si>
  <si>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</si>
  <si>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</si>
  <si>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</si>
  <si>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</si>
  <si>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</si>
  <si>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</si>
  <si>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</si>
  <si>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</si>
  <si>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</si>
  <si>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</si>
  <si>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</si>
  <si>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</si>
  <si>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</si>
  <si>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</si>
  <si>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</si>
  <si>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</si>
  <si>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</si>
  <si>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</si>
  <si>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</si>
  <si>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</si>
  <si>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</si>
  <si>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</si>
  <si>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</si>
  <si>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</si>
  <si>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</si>
  <si>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</si>
  <si>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</si>
  <si>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</si>
  <si>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</si>
  <si>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</si>
  <si>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</si>
  <si>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</si>
  <si>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</si>
  <si>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</si>
  <si>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</si>
  <si>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</si>
  <si>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</si>
  <si>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</si>
  <si>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</si>
  <si>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</si>
  <si>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</si>
  <si>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</si>
  <si>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</si>
  <si>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</si>
  <si>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</si>
  <si>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</si>
  <si>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</si>
  <si>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</si>
  <si>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</si>
  <si>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</si>
  <si>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</si>
  <si>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</si>
  <si>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</si>
  <si>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</si>
  <si>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</si>
  <si>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</si>
  <si>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</si>
  <si>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</si>
  <si>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</si>
  <si>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</si>
  <si>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</si>
  <si>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</si>
  <si>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</si>
  <si>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</si>
  <si>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</si>
  <si>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</si>
  <si>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</si>
  <si>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</si>
  <si>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</si>
  <si>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</si>
  <si>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</si>
  <si>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</si>
  <si>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</si>
  <si>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</si>
  <si>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</si>
  <si>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</si>
  <si>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</si>
  <si>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</si>
  <si>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</si>
  <si>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</si>
  <si>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</si>
  <si>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</si>
  <si>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</si>
  <si>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</si>
  <si>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</si>
  <si>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</si>
  <si>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</si>
  <si>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</si>
  <si>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</si>
  <si>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</si>
  <si>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</si>
  <si>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</si>
  <si>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</si>
  <si>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</si>
  <si>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</si>
  <si>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</si>
  <si>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</si>
  <si>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</si>
  <si>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</si>
  <si>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</si>
  <si>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</si>
  <si>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</si>
  <si>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</si>
  <si>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</si>
  <si>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</si>
  <si>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</si>
  <si>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</si>
  <si>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</si>
  <si>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</si>
  <si>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</si>
  <si>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</si>
  <si>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</si>
  <si>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</si>
  <si>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</si>
  <si>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</si>
  <si>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</si>
  <si>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</si>
  <si>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</si>
  <si>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</si>
  <si>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</si>
  <si>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</si>
  <si>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</si>
  <si>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</si>
  <si>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</si>
  <si>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</si>
  <si>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</si>
  <si>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</si>
  <si>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</si>
  <si>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</si>
  <si>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</si>
  <si>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</si>
  <si>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</si>
  <si>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</si>
  <si>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</si>
  <si>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</si>
  <si>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</si>
  <si>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</si>
  <si>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</si>
  <si>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</si>
  <si>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</si>
  <si>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</si>
  <si>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</si>
  <si>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</si>
  <si>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</si>
  <si>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</si>
  <si>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</si>
  <si>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</si>
  <si>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</si>
  <si>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</si>
  <si>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</si>
  <si>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</si>
  <si>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</si>
  <si>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</si>
  <si>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</si>
  <si>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</si>
  <si>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</si>
  <si>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</si>
  <si>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</si>
  <si>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</si>
  <si>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</si>
  <si>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</si>
  <si>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</si>
  <si>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</si>
  <si>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</si>
  <si>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</si>
  <si>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</si>
  <si>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</si>
  <si>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</si>
  <si>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</si>
  <si>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</si>
  <si>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</si>
  <si>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</si>
  <si>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</si>
  <si>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</si>
  <si>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</si>
  <si>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</si>
  <si>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</si>
  <si>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</si>
  <si>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</si>
  <si>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</si>
  <si>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</si>
  <si>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</si>
  <si>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</si>
  <si>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</si>
  <si>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</si>
  <si>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</si>
  <si>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</si>
  <si>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</si>
  <si>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</si>
  <si>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</si>
  <si>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</si>
  <si>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</si>
  <si>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</si>
  <si>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</si>
  <si>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</si>
  <si>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</si>
  <si>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</si>
  <si>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</si>
  <si>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</si>
  <si>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</si>
  <si>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</si>
  <si>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</si>
  <si>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</si>
  <si>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</si>
  <si>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</si>
  <si>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</si>
  <si>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</si>
  <si>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</si>
  <si>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</si>
  <si>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</si>
  <si>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</si>
  <si>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</si>
  <si>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</si>
  <si>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</si>
  <si>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</si>
  <si>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</si>
  <si>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</si>
  <si>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</si>
  <si>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</si>
  <si>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</si>
  <si>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</si>
  <si>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</si>
  <si>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</si>
  <si>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</si>
  <si>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</si>
  <si>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</si>
  <si>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</si>
  <si>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</si>
  <si>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</si>
  <si>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</si>
  <si>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</si>
  <si>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</si>
  <si>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</si>
  <si>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</si>
  <si>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</si>
  <si>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</si>
  <si>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</si>
  <si>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</si>
  <si>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</si>
  <si>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</si>
  <si>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</si>
  <si>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</si>
  <si>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</si>
  <si>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</si>
  <si>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</si>
  <si>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</si>
  <si>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</si>
  <si>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</si>
  <si>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</si>
  <si>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</si>
  <si>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</si>
  <si>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</si>
  <si>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</si>
  <si>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</si>
  <si>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</si>
  <si>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</si>
  <si>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</si>
  <si>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</si>
  <si>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</si>
  <si>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</si>
  <si>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</si>
  <si>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</si>
  <si>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</si>
  <si>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</si>
  <si>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</si>
  <si>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</si>
  <si>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</si>
  <si>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</si>
  <si>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</si>
  <si>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</si>
  <si>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</si>
  <si>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</si>
  <si>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</si>
  <si>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</si>
  <si>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</si>
  <si>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</si>
  <si>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</si>
  <si>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</si>
  <si>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</si>
  <si>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</si>
  <si>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</si>
  <si>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</si>
  <si>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</si>
  <si>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</si>
  <si>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</si>
  <si>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</si>
  <si>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</si>
  <si>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</si>
  <si>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</si>
  <si>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</si>
  <si>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</si>
  <si>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</si>
  <si>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</si>
  <si>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</si>
  <si>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</si>
  <si>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</si>
  <si>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</si>
  <si>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</si>
  <si>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</si>
  <si>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</si>
  <si>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</si>
  <si>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</si>
  <si>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</si>
  <si>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</si>
  <si>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</si>
  <si>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</si>
  <si>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</si>
  <si>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</si>
  <si>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</si>
  <si>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</si>
  <si>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</si>
  <si>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</si>
  <si>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</si>
  <si>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</si>
  <si>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</si>
  <si>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</si>
  <si>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</si>
  <si>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</si>
  <si>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</si>
  <si>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</si>
  <si>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</si>
  <si>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</si>
  <si>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</si>
  <si>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</si>
  <si>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</si>
  <si>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</si>
  <si>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</si>
  <si>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</si>
  <si>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</si>
  <si>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</si>
  <si>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</si>
  <si>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</si>
  <si>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</si>
  <si>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</si>
  <si>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</si>
  <si>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</si>
  <si>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</si>
  <si>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</si>
  <si>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</si>
  <si>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</si>
  <si>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</si>
  <si>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</si>
  <si>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</si>
  <si>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</si>
  <si>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</si>
  <si>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</si>
  <si>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</si>
  <si>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</si>
  <si>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</si>
  <si>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</si>
  <si>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</si>
  <si>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</si>
  <si>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</si>
  <si>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</si>
  <si>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</si>
  <si>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</si>
  <si>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</si>
  <si>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</si>
  <si>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</si>
  <si>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</si>
  <si>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</si>
  <si>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</si>
  <si>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</si>
  <si>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</si>
  <si>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</si>
  <si>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</si>
  <si>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</si>
  <si>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</si>
  <si>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</si>
  <si>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</si>
  <si>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</si>
  <si>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</si>
  <si>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</si>
  <si>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</si>
  <si>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</si>
  <si>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</si>
  <si>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</si>
  <si>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</si>
  <si>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</si>
  <si>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</si>
  <si>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</si>
  <si>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</si>
  <si>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</si>
  <si>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</si>
  <si>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</si>
  <si>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</si>
  <si>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</si>
  <si>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</si>
  <si>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</si>
  <si>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</si>
  <si>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</si>
  <si>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</si>
  <si>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</si>
  <si>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</si>
  <si>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</si>
  <si>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</si>
  <si>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</si>
  <si>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</si>
  <si>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</si>
  <si>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</si>
  <si>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</si>
  <si>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</si>
  <si>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</si>
  <si>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</si>
  <si>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</si>
  <si>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</si>
  <si>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</si>
  <si>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</si>
  <si>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</si>
  <si>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</si>
  <si>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</si>
  <si>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</si>
  <si>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</si>
  <si>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</si>
  <si>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</si>
  <si>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</si>
  <si>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</si>
  <si>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</si>
  <si>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</si>
  <si>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</si>
  <si>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</si>
  <si>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</si>
  <si>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</si>
  <si>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</si>
  <si>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</si>
  <si>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</si>
  <si>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</si>
  <si>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</si>
  <si>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</si>
  <si>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</si>
  <si>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</si>
  <si>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</si>
  <si>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</si>
  <si>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</si>
  <si>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</si>
  <si>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</si>
  <si>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</si>
  <si>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</si>
  <si>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</si>
  <si>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</si>
  <si>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</si>
  <si>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</si>
  <si>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</si>
  <si>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</si>
  <si>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</si>
  <si>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</si>
  <si>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</si>
  <si>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</si>
  <si>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</si>
  <si>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</si>
  <si>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</si>
  <si>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</si>
  <si>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</si>
  <si>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</si>
  <si>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</si>
  <si>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</si>
  <si>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</si>
  <si>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</si>
  <si>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</si>
  <si>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</si>
  <si>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</si>
  <si>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</si>
  <si>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</si>
  <si>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</si>
  <si>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</si>
  <si>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</si>
  <si>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</si>
  <si>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</si>
  <si>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</si>
  <si>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</si>
  <si>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</si>
  <si>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</si>
  <si>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</si>
  <si>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</si>
  <si>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</si>
  <si>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</si>
  <si>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</si>
  <si>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</si>
  <si>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</si>
  <si>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</si>
  <si>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</si>
  <si>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</si>
  <si>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</si>
  <si>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</si>
  <si>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</si>
  <si>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</si>
  <si>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</si>
  <si>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</si>
  <si>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</si>
  <si>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</si>
  <si>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</si>
  <si>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</si>
  <si>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</si>
  <si>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</si>
  <si>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</si>
  <si>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</si>
  <si>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</si>
  <si>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</si>
  <si>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</si>
  <si>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</si>
  <si>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</si>
  <si>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</si>
  <si>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</si>
  <si>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</si>
  <si>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</si>
  <si>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</si>
  <si>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</si>
  <si>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</si>
  <si>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</si>
  <si>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</si>
  <si>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</si>
  <si>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</si>
  <si>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</si>
  <si>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</si>
  <si>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</si>
  <si>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</si>
  <si>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</si>
  <si>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</si>
  <si>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</si>
  <si>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</si>
  <si>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</si>
  <si>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</si>
  <si>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</si>
  <si>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</si>
  <si>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</si>
  <si>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</si>
  <si>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</si>
  <si>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</si>
  <si>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</si>
  <si>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</si>
  <si>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</si>
  <si>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</si>
  <si>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</si>
  <si>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</si>
  <si>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</si>
  <si>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</si>
  <si>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</si>
  <si>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</si>
  <si>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</si>
  <si>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</si>
  <si>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</si>
  <si>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</si>
  <si>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</si>
  <si>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</si>
  <si>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</si>
  <si>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</si>
  <si>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</si>
  <si>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</si>
  <si>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</si>
  <si>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</si>
  <si>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</si>
  <si>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</si>
  <si>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</si>
  <si>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</si>
  <si>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</si>
  <si>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</si>
  <si>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</si>
  <si>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</si>
  <si>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</si>
  <si>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</si>
  <si>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</si>
  <si>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</si>
  <si>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</si>
  <si>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</si>
  <si>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</si>
  <si>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</si>
  <si>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</si>
  <si>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</si>
  <si>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</si>
  <si>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</si>
  <si>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</si>
  <si>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</si>
  <si>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</si>
  <si>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</si>
  <si>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</si>
  <si>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</si>
  <si>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</si>
  <si>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</si>
  <si>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</si>
  <si>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</si>
  <si>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</si>
  <si>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</si>
  <si>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</si>
  <si>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</si>
  <si>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</si>
  <si>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</si>
  <si>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</si>
  <si>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</si>
  <si>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</si>
  <si>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</si>
  <si>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</si>
  <si>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</si>
  <si>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</si>
  <si>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</si>
  <si>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</si>
  <si>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</si>
  <si>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</si>
  <si>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</si>
  <si>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</si>
  <si>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</si>
  <si>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</si>
  <si>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</si>
  <si>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</si>
  <si>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</si>
  <si>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</si>
  <si>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</si>
  <si>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</si>
  <si>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</si>
  <si>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</si>
  <si>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</si>
  <si>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</si>
  <si>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</si>
  <si>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</si>
  <si>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</si>
  <si>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</si>
  <si>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</si>
  <si>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</si>
  <si>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</si>
  <si>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</si>
  <si>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</si>
  <si>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</si>
  <si>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</si>
  <si>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</si>
  <si>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</si>
  <si>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</si>
  <si>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</si>
  <si>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</si>
  <si>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</si>
  <si>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</si>
  <si>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</si>
  <si>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</si>
  <si>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</si>
  <si>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</si>
  <si>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</si>
  <si>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</si>
  <si>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</si>
  <si>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</si>
  <si>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</si>
  <si>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</si>
  <si>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</si>
  <si>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</si>
  <si>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</si>
  <si>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</si>
  <si>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</si>
  <si>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</si>
  <si>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</si>
  <si>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</si>
  <si>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</si>
  <si>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</si>
  <si>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</si>
  <si>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</si>
  <si>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</si>
  <si>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</si>
  <si>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</si>
  <si>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</si>
  <si>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</si>
  <si>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</si>
  <si>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</si>
  <si>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</si>
  <si>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</si>
  <si>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</si>
  <si>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</si>
  <si>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</si>
  <si>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</si>
  <si>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</si>
  <si>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</si>
  <si>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</si>
  <si>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</si>
  <si>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</si>
  <si>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</si>
  <si>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</si>
  <si>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</si>
  <si>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</si>
  <si>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</si>
  <si>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</si>
  <si>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</si>
  <si>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</si>
  <si>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</si>
  <si>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</si>
  <si>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</si>
  <si>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</si>
  <si>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</si>
  <si>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</si>
  <si>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</si>
  <si>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</si>
  <si>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</si>
  <si>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</si>
  <si>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</si>
  <si>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</si>
  <si>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</si>
  <si>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</si>
  <si>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</si>
  <si>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</si>
  <si>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</si>
  <si>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</si>
  <si>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</si>
  <si>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</si>
  <si>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</si>
  <si>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</si>
  <si>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</si>
  <si>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</si>
  <si>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</si>
  <si>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</si>
  <si>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</si>
  <si>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</si>
  <si>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</si>
  <si>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</si>
  <si>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</si>
  <si>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</si>
  <si>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</si>
  <si>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</si>
  <si>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</si>
  <si>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</si>
  <si>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</si>
  <si>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</si>
  <si>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</si>
  <si>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</si>
  <si>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</si>
  <si>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</si>
  <si>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</si>
  <si>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</si>
  <si>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</si>
  <si>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</si>
  <si>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</si>
  <si>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</si>
  <si>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</si>
  <si>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</si>
  <si>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</si>
  <si>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</si>
  <si>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</si>
  <si>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</si>
  <si>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</si>
  <si>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</si>
  <si>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</si>
  <si>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</si>
  <si>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</si>
  <si>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</si>
  <si>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</si>
  <si>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</si>
  <si>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</si>
  <si>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</si>
  <si>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</si>
  <si>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</si>
  <si>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</si>
  <si>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</si>
  <si>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</si>
  <si>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</si>
  <si>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</si>
  <si>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</si>
  <si>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</si>
  <si>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</si>
  <si>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</si>
  <si>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</si>
  <si>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</si>
  <si>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</si>
  <si>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</si>
  <si>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</si>
  <si>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</si>
  <si>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</si>
  <si>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</si>
  <si>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</si>
  <si>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</si>
  <si>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</si>
  <si>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</si>
  <si>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</si>
  <si>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</si>
  <si>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</si>
  <si>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</si>
  <si>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</si>
  <si>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</si>
  <si>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</si>
  <si>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</si>
  <si>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</si>
  <si>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</si>
  <si>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</si>
  <si>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</si>
  <si>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</si>
  <si>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</si>
  <si>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</si>
  <si>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</si>
  <si>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</si>
  <si>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</si>
  <si>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</si>
  <si>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</si>
  <si>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</si>
  <si>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</si>
  <si>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</si>
  <si>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</si>
  <si>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</si>
  <si>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</si>
  <si>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</si>
  <si>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</si>
  <si>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</si>
  <si>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</si>
  <si>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</si>
  <si>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</si>
  <si>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</si>
  <si>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</si>
  <si>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</si>
  <si>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</si>
  <si>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</si>
  <si>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</si>
  <si>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</si>
  <si>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</si>
  <si>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</si>
  <si>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</si>
  <si>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</si>
  <si>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</si>
  <si>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</si>
  <si>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</si>
  <si>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</si>
  <si>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</si>
  <si>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</si>
  <si>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</si>
  <si>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</si>
  <si>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</si>
  <si>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</si>
  <si>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</si>
  <si>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</si>
  <si>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</si>
  <si>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</si>
  <si>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</si>
  <si>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</si>
  <si>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</si>
  <si>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</si>
  <si>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</si>
  <si>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</si>
  <si>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</si>
  <si>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</si>
  <si>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</si>
  <si>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</si>
  <si>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</si>
  <si>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</si>
  <si>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</si>
  <si>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</si>
  <si>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</si>
  <si>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</si>
  <si>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</si>
  <si>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</si>
  <si>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</si>
  <si>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</si>
  <si>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</si>
  <si>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</si>
  <si>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</si>
  <si>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</si>
  <si>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</si>
  <si>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</si>
  <si>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</si>
  <si>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</si>
  <si>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</si>
  <si>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</si>
  <si>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</si>
  <si>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</si>
  <si>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</si>
  <si>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</si>
  <si>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</si>
  <si>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</si>
  <si>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</si>
  <si>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</si>
  <si>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</si>
  <si>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</si>
  <si>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</si>
  <si>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</si>
  <si>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</si>
  <si>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</si>
  <si>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</si>
  <si>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</si>
  <si>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</si>
  <si>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</si>
  <si>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</si>
  <si>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</si>
  <si>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</si>
  <si>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</si>
  <si>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</si>
  <si>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</si>
  <si>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</si>
  <si>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</si>
  <si>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</si>
  <si>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</si>
  <si>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</si>
  <si>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</si>
  <si>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</si>
  <si>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</si>
  <si>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</si>
  <si>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</si>
  <si>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</si>
  <si>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</si>
  <si>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</si>
  <si>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</si>
  <si>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</si>
  <si>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</si>
  <si>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</si>
  <si>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</si>
  <si>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</si>
  <si>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</si>
  <si>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</si>
  <si>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</si>
  <si>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</si>
  <si>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</si>
  <si>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</si>
  <si>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</si>
  <si>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</si>
  <si>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</si>
  <si>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</si>
  <si>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</si>
  <si>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</si>
  <si>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</si>
  <si>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</si>
  <si>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</si>
  <si>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</si>
  <si>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</si>
  <si>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</si>
  <si>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</si>
  <si>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</si>
  <si>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</si>
  <si>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</si>
  <si>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</si>
  <si>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</si>
  <si>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</si>
  <si>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</si>
  <si>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</si>
  <si>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</si>
  <si>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</si>
  <si>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</si>
  <si>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</si>
  <si>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</si>
  <si>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</si>
  <si>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</si>
  <si>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</si>
  <si>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</si>
  <si>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</si>
  <si>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</si>
  <si>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</si>
  <si>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</si>
  <si>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</si>
  <si>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</si>
  <si>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</si>
  <si>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</si>
  <si>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</si>
  <si>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</si>
  <si>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</si>
  <si>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</si>
  <si>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</si>
  <si>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</si>
  <si>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</si>
  <si>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</si>
  <si>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</si>
  <si>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</si>
  <si>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</si>
  <si>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</si>
  <si>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</si>
  <si>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</si>
  <si>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</si>
  <si>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</si>
  <si>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</si>
  <si>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</si>
  <si>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</si>
  <si>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</si>
  <si>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</si>
  <si>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</si>
  <si>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</si>
  <si>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</si>
  <si>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</si>
  <si>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</si>
  <si>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</si>
  <si>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</si>
  <si>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</si>
  <si>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</si>
  <si>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</si>
  <si>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</si>
  <si>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</si>
  <si>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</si>
  <si>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</si>
  <si>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</si>
  <si>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</si>
  <si>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</si>
  <si>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</si>
  <si>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</si>
  <si>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</si>
  <si>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</si>
  <si>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</si>
  <si>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</si>
  <si>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</si>
  <si>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</si>
  <si>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</si>
  <si>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</si>
  <si>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</si>
  <si>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</si>
  <si>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</si>
  <si>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</si>
  <si>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</si>
  <si>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</si>
  <si>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</si>
  <si>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</si>
  <si>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</si>
  <si>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</si>
  <si>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</si>
  <si>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</si>
  <si>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</si>
  <si>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</si>
  <si>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</si>
  <si>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</si>
  <si>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</si>
  <si>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</si>
  <si>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</si>
  <si>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</si>
  <si>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</si>
  <si>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</si>
  <si>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</si>
  <si>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</si>
  <si>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</si>
  <si>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</si>
  <si>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</si>
  <si>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</si>
  <si>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</si>
  <si>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</si>
  <si>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</si>
  <si>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</si>
  <si>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</si>
  <si>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</si>
  <si>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</si>
  <si>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</si>
  <si>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</si>
  <si>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</si>
  <si>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</si>
  <si>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</si>
  <si>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</si>
  <si>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</si>
  <si>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</si>
  <si>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</si>
  <si>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</si>
  <si>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</si>
  <si>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</si>
  <si>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</si>
  <si>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</si>
  <si>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</si>
  <si>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</si>
  <si>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</si>
  <si>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</si>
  <si>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</si>
  <si>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</si>
  <si>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</si>
  <si>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</si>
  <si>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</si>
  <si>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</si>
  <si>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</si>
  <si>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</si>
  <si>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</si>
  <si>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</si>
  <si>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</si>
  <si>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</si>
  <si>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</si>
  <si>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</si>
  <si>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</si>
  <si>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</si>
  <si>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</si>
  <si>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</si>
  <si>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</si>
  <si>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</si>
  <si>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</si>
  <si>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</si>
  <si>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</si>
  <si>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</si>
  <si>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</si>
  <si>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</si>
  <si>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</si>
  <si>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</si>
  <si>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</si>
  <si>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</si>
  <si>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</si>
  <si>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</si>
  <si>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</si>
  <si>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</si>
  <si>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</si>
  <si>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</si>
  <si>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</si>
  <si>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</si>
  <si>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</si>
  <si>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</si>
  <si>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</si>
  <si>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</si>
  <si>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</si>
  <si>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</si>
  <si>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</si>
  <si>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</si>
  <si>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</si>
  <si>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</si>
  <si>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</si>
  <si>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</si>
  <si>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</si>
  <si>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</si>
  <si>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</si>
  <si>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</si>
  <si>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</si>
  <si>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</si>
  <si>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</si>
  <si>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</si>
  <si>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</si>
  <si>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</si>
  <si>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</si>
  <si>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</si>
  <si>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</si>
  <si>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</si>
  <si>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</si>
  <si>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</si>
  <si>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</si>
  <si>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</si>
  <si>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</si>
  <si>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</si>
  <si>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</si>
  <si>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</si>
  <si>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</si>
  <si>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</si>
  <si>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</si>
  <si>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</si>
  <si>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</si>
  <si>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</si>
  <si>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</si>
  <si>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</si>
  <si>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</si>
  <si>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</si>
  <si>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</si>
  <si>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</si>
  <si>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</si>
  <si>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</si>
  <si>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</si>
  <si>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</si>
  <si>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</si>
  <si>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</si>
  <si>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</si>
  <si>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</si>
  <si>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</si>
  <si>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</si>
  <si>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</si>
  <si>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</si>
  <si>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</si>
  <si>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</si>
  <si>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</si>
  <si>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</si>
  <si>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</si>
  <si>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</si>
  <si>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</si>
  <si>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</si>
  <si>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</si>
  <si>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</si>
  <si>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</si>
  <si>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</si>
  <si>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</si>
  <si>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</si>
  <si>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</si>
  <si>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</si>
  <si>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</si>
  <si>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</si>
  <si>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</si>
  <si>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</si>
  <si>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</si>
  <si>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</si>
  <si>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</si>
  <si>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</si>
  <si>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</si>
  <si>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</si>
  <si>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</si>
  <si>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</si>
  <si>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</si>
  <si>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</si>
  <si>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</si>
  <si>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</si>
  <si>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</si>
  <si>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</si>
  <si>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</si>
  <si>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</si>
  <si>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</si>
  <si>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</si>
  <si>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</si>
  <si>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</si>
  <si>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</si>
  <si>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</si>
  <si>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</si>
  <si>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</si>
  <si>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</si>
  <si>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</si>
  <si>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</si>
  <si>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</si>
  <si>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</si>
  <si>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</si>
  <si>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</si>
  <si>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</si>
  <si>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</si>
  <si>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</si>
  <si>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</si>
  <si>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</si>
  <si>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</si>
  <si>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</si>
  <si>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</si>
  <si>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</si>
  <si>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</si>
  <si>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</si>
  <si>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</si>
  <si>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</si>
  <si>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</si>
  <si>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</si>
  <si>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</si>
  <si>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</si>
  <si>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</si>
  <si>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</si>
  <si>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</si>
  <si>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</si>
  <si>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</si>
  <si>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</si>
  <si>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</si>
  <si>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</si>
  <si>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</si>
  <si>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</si>
  <si>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</si>
  <si>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</si>
  <si>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</si>
  <si>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</si>
  <si>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</si>
  <si>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</si>
  <si>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</si>
  <si>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</si>
  <si>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</si>
  <si>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</si>
  <si>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</si>
  <si>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</si>
  <si>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</si>
  <si>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</si>
  <si>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</si>
  <si>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</si>
  <si>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</si>
  <si>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</si>
  <si>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</si>
  <si>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</si>
  <si>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</si>
  <si>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</si>
  <si>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</si>
  <si>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</si>
  <si>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</si>
  <si>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</si>
  <si>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</si>
  <si>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</si>
  <si>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</si>
  <si>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</si>
  <si>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</si>
  <si>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</si>
  <si>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</si>
  <si>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</si>
  <si>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</si>
  <si>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</si>
  <si>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</si>
  <si>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</si>
  <si>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</si>
  <si>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</si>
  <si>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</si>
  <si>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</si>
  <si>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</si>
  <si>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</si>
  <si>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</si>
  <si>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</si>
  <si>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</si>
  <si>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</si>
  <si>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</si>
  <si>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</si>
  <si>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</si>
  <si>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</si>
  <si>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</si>
  <si>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</si>
  <si>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</si>
  <si>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</si>
  <si>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</si>
  <si>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</si>
  <si>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</si>
  <si>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</si>
  <si>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</si>
  <si>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</si>
  <si>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</si>
  <si>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</si>
  <si>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</si>
  <si>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</si>
  <si>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</si>
  <si>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</si>
  <si>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</si>
  <si>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</si>
  <si>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</si>
  <si>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</si>
  <si>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</si>
  <si>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</si>
  <si>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</si>
  <si>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</si>
  <si>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</si>
  <si>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</si>
  <si>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</si>
  <si>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</si>
  <si>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</si>
  <si>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</si>
  <si>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</si>
  <si>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</si>
  <si>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</si>
  <si>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</si>
  <si>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</si>
  <si>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</si>
  <si>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</si>
  <si>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</si>
  <si>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</si>
  <si>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</si>
  <si>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</si>
  <si>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</si>
  <si>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</si>
  <si>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</si>
  <si>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</si>
  <si>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</si>
  <si>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</si>
  <si>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</si>
  <si>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</si>
  <si>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</si>
  <si>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</si>
  <si>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</si>
  <si>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</si>
  <si>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</si>
  <si>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</si>
  <si>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</si>
  <si>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</si>
  <si>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</si>
  <si>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</si>
  <si>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</si>
  <si>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</si>
  <si>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</si>
  <si>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</si>
  <si>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</si>
  <si>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</si>
  <si>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</si>
  <si>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</si>
  <si>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</si>
  <si>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</si>
  <si>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</si>
  <si>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</si>
  <si>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</si>
  <si>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</si>
  <si>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</si>
  <si>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</si>
  <si>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</si>
  <si>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</si>
  <si>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</si>
  <si>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</si>
  <si>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</si>
  <si>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</si>
  <si>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</si>
  <si>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</si>
  <si>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</si>
  <si>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</si>
  <si>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</si>
  <si>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</si>
  <si>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</si>
  <si>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</si>
  <si>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</si>
  <si>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</si>
  <si>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</si>
  <si>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</si>
  <si>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</si>
  <si>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</si>
  <si>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</si>
  <si>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</si>
  <si>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</si>
  <si>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</si>
  <si>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</si>
  <si>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</si>
  <si>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</si>
  <si>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</si>
  <si>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</si>
  <si>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</si>
  <si>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</si>
  <si>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</si>
  <si>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</si>
  <si>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</si>
  <si>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</si>
  <si>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</si>
  <si>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</si>
  <si>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</si>
  <si>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</si>
  <si>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</si>
  <si>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</si>
  <si>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</si>
  <si>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</si>
  <si>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</si>
  <si>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</si>
  <si>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</si>
  <si>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</si>
  <si>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</si>
  <si>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</si>
  <si>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</si>
  <si>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</si>
  <si>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</si>
  <si>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</si>
  <si>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</si>
  <si>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</si>
  <si>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</si>
  <si>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</si>
  <si>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</si>
  <si>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</si>
  <si>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</si>
  <si>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</si>
  <si>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</si>
  <si>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</si>
  <si>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</si>
  <si>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</si>
  <si>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</si>
  <si>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</si>
  <si>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</si>
  <si>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</si>
  <si>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</si>
  <si>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</si>
  <si>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</si>
  <si>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</si>
  <si>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</si>
  <si>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</si>
  <si>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</si>
  <si>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</si>
  <si>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</si>
  <si>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</si>
  <si>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</si>
  <si>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</si>
  <si>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</si>
  <si>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</si>
  <si>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</si>
  <si>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</si>
  <si>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</si>
  <si>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</si>
  <si>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</si>
  <si>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</si>
  <si>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</si>
  <si>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</si>
  <si>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</si>
  <si>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</si>
  <si>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</si>
  <si>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</si>
  <si>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</si>
  <si>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</si>
  <si>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</si>
  <si>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</si>
  <si>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</si>
  <si>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</si>
  <si>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</si>
  <si>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</si>
  <si>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</si>
  <si>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</si>
  <si>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</si>
  <si>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</si>
  <si>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</si>
  <si>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</si>
  <si>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</si>
  <si>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</si>
  <si>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</si>
  <si>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</si>
  <si>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</si>
  <si>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</si>
  <si>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</si>
  <si>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</si>
  <si>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</si>
  <si>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</si>
  <si>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</si>
  <si>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</si>
  <si>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</si>
  <si>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</si>
  <si>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</si>
  <si>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</si>
  <si>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</si>
  <si>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</si>
  <si>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</si>
  <si>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</si>
  <si>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</si>
  <si>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</si>
  <si>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</si>
  <si>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</si>
  <si>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</si>
  <si>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</si>
  <si>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</si>
  <si>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</si>
  <si>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</si>
  <si>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</si>
  <si>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</si>
  <si>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</si>
  <si>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</si>
  <si>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</si>
  <si>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</si>
  <si>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</si>
  <si>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</si>
  <si>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</si>
  <si>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</si>
  <si>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</si>
  <si>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</si>
  <si>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</si>
  <si>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</si>
  <si>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</si>
  <si>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</si>
  <si>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</si>
  <si>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</si>
  <si>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</si>
  <si>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</si>
  <si>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</si>
  <si>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</si>
  <si>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</si>
  <si>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</si>
  <si>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</si>
  <si>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</si>
  <si>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</si>
  <si>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</si>
  <si>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</si>
  <si>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</si>
  <si>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</si>
  <si>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</si>
  <si>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</si>
  <si>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</si>
  <si>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</si>
  <si>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</si>
  <si>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</si>
  <si>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</si>
  <si>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</si>
  <si>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</si>
  <si>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</si>
  <si>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</si>
  <si>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</si>
  <si>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</si>
  <si>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</si>
  <si>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</si>
  <si>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</si>
  <si>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</si>
  <si>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</si>
  <si>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</si>
  <si>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</si>
  <si>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</si>
  <si>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</si>
  <si>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</si>
  <si>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</si>
  <si>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</si>
  <si>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</si>
  <si>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</si>
  <si>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</si>
  <si>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</si>
  <si>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</si>
  <si>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</si>
  <si>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</si>
  <si>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</si>
  <si>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</si>
  <si>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</si>
  <si>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</si>
  <si>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</si>
  <si>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</si>
  <si>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</si>
  <si>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</si>
  <si>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</si>
  <si>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</si>
  <si>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</si>
  <si>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</si>
  <si>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</si>
  <si>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</si>
  <si>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</si>
  <si>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</si>
  <si>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</si>
  <si>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</si>
  <si>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</si>
  <si>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</si>
  <si>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</si>
  <si>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</si>
  <si>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</si>
  <si>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</si>
  <si>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</si>
  <si>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</si>
  <si>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</si>
  <si>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</si>
  <si>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</si>
  <si>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</si>
  <si>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</si>
  <si>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</si>
  <si>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</si>
  <si>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</si>
  <si>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</si>
  <si>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</si>
  <si>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</si>
  <si>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</si>
  <si>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</si>
  <si>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</si>
  <si>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</si>
  <si>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</si>
  <si>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</si>
  <si>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</si>
  <si>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</si>
  <si>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</si>
  <si>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</si>
  <si>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</si>
  <si>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</si>
  <si>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</si>
  <si>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</si>
  <si>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</si>
  <si>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</si>
  <si>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</si>
  <si>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</si>
  <si>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</si>
  <si>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</si>
  <si>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</si>
  <si>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</si>
  <si>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</si>
  <si>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</si>
  <si>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</si>
  <si>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</si>
  <si>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</si>
  <si>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</si>
  <si>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</si>
  <si>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</si>
  <si>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</si>
  <si>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</si>
  <si>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</si>
  <si>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</si>
  <si>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</si>
  <si>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</si>
  <si>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</si>
  <si>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</si>
  <si>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</si>
  <si>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</si>
  <si>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</si>
  <si>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</si>
  <si>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</si>
  <si>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</si>
  <si>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</si>
  <si>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</si>
  <si>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</si>
  <si>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</si>
  <si>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</si>
  <si>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</si>
  <si>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</si>
  <si>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</si>
  <si>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</si>
  <si>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</si>
  <si>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</si>
  <si>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</si>
  <si>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</si>
  <si>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</si>
  <si>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</si>
  <si>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</si>
  <si>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</si>
  <si>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</si>
  <si>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</si>
  <si>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</si>
  <si>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</si>
  <si>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</si>
  <si>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</si>
  <si>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</si>
  <si>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</si>
  <si>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</si>
  <si>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</si>
  <si>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</si>
  <si>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</si>
  <si>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</si>
  <si>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</si>
  <si>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</si>
  <si>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</si>
  <si>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</si>
  <si>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</si>
  <si>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</si>
  <si>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</si>
  <si>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</si>
  <si>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</si>
  <si>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</si>
  <si>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</si>
  <si>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</si>
  <si>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</si>
  <si>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</si>
  <si>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</si>
  <si>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</si>
  <si>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</si>
  <si>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</si>
  <si>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</si>
  <si>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</si>
  <si>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</si>
  <si>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</si>
  <si>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</si>
  <si>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</si>
  <si>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</si>
  <si>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</si>
  <si>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</si>
  <si>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</si>
  <si>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</si>
  <si>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</si>
  <si>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</si>
  <si>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</si>
  <si>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</si>
  <si>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</si>
  <si>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</si>
  <si>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</si>
  <si>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</si>
  <si>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</si>
  <si>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</si>
  <si>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</si>
  <si>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</si>
  <si>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</si>
  <si>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</si>
  <si>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</si>
  <si>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</si>
  <si>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</si>
  <si>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</si>
  <si>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</si>
  <si>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</si>
  <si>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</si>
  <si>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</si>
  <si>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</si>
  <si>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</si>
  <si>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</si>
  <si>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</si>
  <si>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</si>
  <si>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</si>
  <si>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</si>
  <si>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</si>
  <si>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</si>
  <si>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</si>
  <si>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</si>
  <si>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</si>
  <si>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</si>
  <si>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</si>
  <si>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</si>
  <si>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</si>
  <si>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</si>
  <si>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</si>
  <si>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</si>
  <si>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</si>
  <si>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</si>
  <si>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</si>
  <si>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</si>
  <si>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</si>
  <si>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</si>
  <si>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</si>
  <si>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</si>
  <si>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</si>
  <si>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</si>
  <si>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</si>
  <si>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</si>
  <si>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</si>
  <si>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</si>
  <si>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</si>
  <si>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</si>
  <si>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</si>
  <si>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</si>
  <si>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</si>
  <si>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</si>
  <si>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</si>
  <si>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</si>
  <si>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</si>
  <si>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</si>
  <si>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</si>
  <si>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</si>
  <si>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</si>
  <si>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</si>
  <si>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</si>
  <si>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</si>
  <si>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</si>
  <si>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</si>
  <si>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</si>
  <si>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</si>
  <si>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</si>
  <si>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</si>
  <si>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</si>
  <si>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</si>
  <si>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</si>
  <si>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</si>
  <si>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</si>
  <si>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</si>
  <si>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</si>
  <si>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</si>
  <si>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</si>
  <si>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</si>
  <si>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</si>
  <si>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</si>
  <si>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</si>
  <si>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</si>
  <si>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</si>
  <si>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</si>
  <si>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</si>
  <si>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</si>
  <si>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</si>
  <si>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</si>
  <si>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</si>
  <si>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</si>
  <si>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</si>
  <si>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</si>
  <si>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</si>
  <si>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</si>
  <si>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</si>
  <si>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</si>
  <si>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</si>
  <si>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</si>
  <si>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</si>
  <si>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</si>
  <si>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</si>
  <si>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</si>
  <si>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</si>
  <si>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</si>
  <si>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</si>
  <si>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</si>
  <si>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</si>
  <si>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</si>
  <si>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</si>
  <si>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</si>
  <si>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</si>
  <si>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</si>
  <si>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</si>
  <si>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</si>
  <si>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</si>
  <si>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</si>
  <si>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</si>
  <si>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</si>
  <si>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</si>
  <si>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</si>
  <si>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</si>
  <si>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</si>
  <si>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</si>
  <si>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</si>
  <si>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</si>
  <si>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</si>
  <si>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</si>
  <si>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</si>
  <si>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</si>
  <si>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</si>
  <si>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</si>
  <si>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</si>
  <si>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</si>
  <si>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</si>
  <si>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</si>
  <si>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</si>
  <si>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</si>
  <si>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</si>
  <si>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</si>
  <si>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</si>
  <si>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</si>
  <si>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</si>
  <si>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</si>
  <si>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</si>
  <si>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</si>
  <si>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</si>
  <si>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</si>
  <si>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</si>
  <si>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</si>
  <si>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</si>
  <si>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</si>
  <si>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</si>
  <si>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</si>
  <si>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</si>
  <si>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</si>
  <si>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</si>
  <si>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</si>
  <si>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</si>
  <si>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</si>
  <si>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</si>
  <si>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</si>
  <si>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</si>
  <si>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</si>
  <si>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</si>
  <si>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</si>
  <si>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</si>
  <si>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</si>
  <si>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</si>
  <si>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</si>
  <si>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</si>
  <si>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</si>
  <si>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</si>
  <si>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</si>
  <si>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</si>
  <si>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</si>
  <si>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</si>
  <si>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</si>
  <si>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</si>
  <si>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</si>
  <si>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</si>
  <si>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</si>
  <si>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</si>
  <si>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</si>
  <si>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</si>
  <si>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</si>
  <si>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</si>
  <si>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</si>
  <si>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</si>
  <si>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</si>
  <si>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</si>
  <si>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</si>
  <si>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</si>
  <si>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</si>
  <si>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</si>
  <si>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</si>
  <si>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</si>
  <si>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</si>
  <si>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</si>
  <si>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</si>
  <si>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</si>
  <si>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</si>
  <si>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</si>
  <si>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</si>
  <si>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</si>
  <si>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</si>
  <si>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</si>
  <si>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</si>
  <si>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</si>
  <si>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</si>
  <si>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</si>
  <si>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</si>
  <si>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</si>
  <si>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</si>
  <si>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</si>
  <si>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</si>
  <si>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</si>
  <si>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</si>
  <si>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</si>
  <si>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</si>
  <si>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</si>
  <si>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</si>
  <si>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</si>
  <si>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</si>
  <si>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</si>
  <si>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</si>
  <si>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</si>
  <si>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</si>
  <si>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</si>
  <si>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</si>
  <si>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</si>
  <si>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</si>
  <si>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</si>
  <si>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</si>
  <si>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</si>
  <si>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</si>
  <si>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</si>
  <si>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</si>
  <si>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</si>
  <si>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</si>
  <si>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</si>
  <si>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</si>
  <si>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</si>
  <si>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</si>
  <si>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</si>
  <si>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</si>
  <si>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</si>
  <si>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</si>
  <si>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</si>
  <si>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</si>
  <si>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</si>
  <si>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</si>
  <si>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</si>
  <si>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</si>
  <si>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</si>
  <si>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</si>
  <si>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</si>
  <si>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</si>
  <si>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</si>
  <si>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</si>
  <si>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</si>
  <si>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</si>
  <si>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</si>
  <si>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</si>
  <si>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</si>
  <si>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</si>
  <si>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</si>
  <si>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</si>
  <si>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</si>
  <si>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</si>
  <si>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</si>
  <si>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</si>
  <si>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</si>
  <si>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</si>
  <si>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</si>
  <si>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</si>
  <si>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</si>
  <si>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</si>
  <si>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</si>
  <si>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</si>
  <si>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</si>
  <si>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</si>
  <si>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</si>
  <si>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</si>
  <si>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</si>
  <si>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</si>
  <si>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</si>
  <si>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</si>
  <si>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</si>
  <si>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</si>
  <si>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</si>
  <si>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</si>
  <si>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</si>
  <si>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</si>
  <si>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</si>
  <si>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</si>
  <si>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</si>
  <si>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</si>
  <si>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</si>
  <si>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</si>
  <si>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</si>
  <si>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</si>
  <si>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</si>
  <si>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</si>
  <si>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</si>
  <si>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</si>
  <si>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</si>
  <si>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</si>
  <si>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</si>
  <si>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</si>
  <si>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</si>
  <si>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</si>
  <si>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</si>
  <si>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</si>
  <si>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</si>
  <si>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</si>
  <si>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</si>
  <si>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</si>
  <si>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</si>
  <si>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</si>
  <si>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</si>
  <si>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</si>
  <si>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</si>
  <si>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</si>
  <si>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</si>
  <si>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</si>
  <si>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</si>
  <si>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</si>
  <si>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</si>
  <si>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</si>
  <si>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</si>
  <si>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</si>
  <si>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</si>
  <si>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</si>
  <si>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</si>
  <si>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</si>
  <si>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</si>
  <si>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</si>
  <si>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</si>
  <si>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</si>
  <si>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</si>
  <si>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</si>
  <si>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</si>
  <si>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</si>
  <si>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</si>
  <si>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</si>
  <si>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</si>
  <si>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</si>
  <si>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</si>
  <si>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</si>
  <si>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</si>
  <si>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</si>
  <si>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</si>
  <si>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</si>
  <si>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</si>
  <si>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</si>
  <si>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</si>
  <si>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</si>
  <si>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</si>
  <si>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</si>
  <si>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</si>
  <si>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</si>
  <si>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</si>
  <si>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</si>
  <si>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</si>
  <si>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</si>
  <si>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</si>
  <si>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</si>
  <si>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</si>
  <si>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</si>
  <si>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</si>
  <si>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</si>
  <si>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</si>
  <si>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</si>
  <si>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</si>
  <si>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</si>
  <si>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</si>
  <si>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</si>
  <si>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</si>
  <si>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</si>
  <si>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</si>
  <si>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</si>
  <si>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</si>
  <si>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</si>
  <si>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</si>
  <si>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</si>
  <si>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</si>
  <si>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</si>
  <si>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</si>
  <si>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</si>
  <si>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</si>
  <si>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</si>
  <si>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</si>
  <si>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</si>
  <si>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</si>
  <si>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</si>
  <si>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</si>
  <si>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</si>
  <si>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</si>
  <si>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</si>
  <si>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</si>
  <si>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</si>
  <si>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</si>
  <si>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</si>
  <si>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</si>
  <si>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</si>
  <si>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</si>
  <si>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</si>
  <si>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</si>
  <si>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</si>
  <si>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</si>
  <si>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</si>
  <si>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</si>
  <si>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</si>
  <si>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</si>
  <si>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</si>
  <si>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</si>
  <si>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</si>
  <si>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</si>
  <si>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</si>
  <si>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</si>
  <si>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</si>
  <si>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</si>
  <si>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</si>
  <si>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</si>
  <si>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</si>
  <si>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</si>
  <si>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</si>
  <si>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</si>
  <si>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</si>
  <si>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</si>
  <si>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</si>
  <si>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</si>
  <si>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</si>
  <si>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</si>
  <si>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</si>
  <si>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</si>
  <si>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</si>
  <si>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</si>
  <si>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</si>
  <si>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</si>
  <si>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</si>
  <si>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</si>
  <si>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</si>
  <si>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</si>
  <si>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</si>
  <si>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</si>
  <si>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</si>
  <si>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</si>
  <si>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</si>
  <si>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</si>
  <si>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</si>
  <si>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</si>
  <si>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</si>
  <si>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</si>
  <si>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</si>
  <si>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</si>
  <si>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</si>
  <si>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</si>
  <si>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</si>
  <si>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</si>
  <si>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</si>
  <si>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</si>
  <si>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</si>
  <si>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</si>
  <si>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</si>
  <si>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</si>
  <si>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</si>
  <si>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</si>
  <si>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</si>
  <si>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</si>
  <si>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</si>
  <si>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</si>
  <si>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</si>
  <si>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</si>
  <si>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</si>
  <si>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</si>
  <si>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</si>
  <si>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</si>
  <si>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</si>
  <si>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</si>
  <si>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</si>
  <si>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</si>
  <si>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</si>
  <si>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</si>
  <si>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</si>
  <si>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</si>
  <si>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</si>
  <si>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</si>
  <si>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</si>
  <si>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</si>
  <si>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</si>
  <si>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</si>
  <si>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</si>
  <si>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</si>
  <si>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</si>
  <si>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</si>
  <si>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</si>
  <si>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</si>
  <si>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</si>
  <si>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</si>
  <si>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</si>
  <si>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</si>
  <si>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</si>
  <si>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</si>
  <si>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</si>
  <si>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</si>
  <si>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</si>
  <si>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</si>
  <si>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</si>
  <si>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</si>
  <si>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</si>
  <si>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</si>
  <si>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</si>
  <si>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</si>
  <si>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</si>
  <si>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</si>
  <si>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</si>
  <si>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</si>
  <si>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</si>
  <si>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</si>
  <si>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</si>
  <si>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</si>
  <si>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</si>
  <si>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</si>
  <si>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</si>
  <si>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</si>
  <si>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</si>
  <si>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</si>
  <si>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</si>
  <si>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</si>
  <si>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</si>
  <si>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</si>
  <si>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</si>
  <si>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</si>
  <si>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</si>
  <si>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</si>
  <si>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</si>
  <si>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</si>
  <si>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</si>
  <si>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</si>
  <si>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</si>
  <si>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</si>
  <si>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</si>
  <si>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</si>
  <si>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</si>
  <si>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</si>
  <si>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</si>
  <si>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</si>
  <si>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</si>
  <si>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</si>
  <si>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</si>
  <si>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</si>
  <si>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</si>
  <si>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</si>
  <si>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</si>
  <si>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</si>
  <si>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</si>
  <si>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</si>
  <si>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</si>
  <si>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</si>
  <si>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</si>
  <si>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</si>
  <si>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</si>
  <si>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</si>
  <si>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</si>
  <si>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</si>
  <si>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</si>
  <si>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</si>
  <si>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</si>
  <si>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</si>
  <si>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</si>
  <si>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</si>
  <si>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</si>
  <si>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</si>
  <si>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</si>
  <si>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</si>
  <si>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</si>
  <si>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</si>
  <si>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</si>
  <si>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</si>
  <si>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</si>
  <si>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</si>
  <si>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</si>
  <si>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</si>
  <si>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</si>
  <si>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</si>
  <si>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</si>
  <si>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</si>
  <si>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</si>
  <si>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</si>
  <si>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</si>
  <si>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</si>
  <si>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</si>
  <si>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</si>
  <si>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</si>
  <si>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</si>
  <si>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</si>
  <si>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</si>
  <si>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</si>
  <si>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</si>
  <si>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</si>
  <si>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</si>
  <si>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</si>
  <si>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</si>
  <si>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</si>
  <si>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</si>
  <si>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</si>
  <si>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</si>
  <si>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</si>
  <si>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</si>
  <si>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</si>
  <si>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</si>
  <si>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</si>
  <si>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</si>
  <si>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</si>
  <si>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</si>
  <si>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</si>
  <si>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</si>
  <si>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</si>
  <si>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</si>
  <si>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</si>
  <si>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</si>
  <si>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</si>
  <si>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</si>
  <si>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</si>
  <si>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</si>
  <si>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</si>
  <si>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</si>
  <si>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</si>
  <si>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</si>
  <si>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</si>
  <si>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</si>
  <si>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</si>
  <si>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</si>
  <si>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</si>
  <si>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</si>
  <si>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</si>
  <si>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</si>
  <si>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</si>
  <si>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</si>
  <si>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</si>
  <si>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</si>
  <si>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</si>
  <si>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</si>
  <si>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</si>
  <si>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</si>
  <si>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</si>
  <si>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</si>
  <si>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</si>
  <si>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</si>
  <si>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</si>
  <si>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</si>
  <si>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</si>
  <si>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</si>
  <si>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</si>
  <si>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</si>
  <si>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</si>
  <si>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</si>
  <si>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</si>
  <si>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</si>
  <si>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</si>
  <si>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</si>
  <si>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</si>
  <si>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</si>
  <si>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</si>
  <si>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</si>
  <si>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</si>
  <si>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</si>
  <si>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</si>
  <si>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</si>
  <si>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</si>
  <si>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</si>
  <si>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</si>
  <si>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</si>
  <si>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</si>
  <si>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</si>
  <si>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</si>
  <si>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</si>
  <si>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</si>
  <si>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</si>
  <si>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</si>
  <si>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</si>
  <si>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</si>
  <si>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</si>
  <si>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</si>
  <si>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</si>
  <si>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</si>
  <si>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</si>
  <si>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</si>
  <si>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</si>
  <si>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</si>
  <si>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</si>
  <si>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</si>
  <si>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</si>
  <si>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</si>
  <si>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</si>
  <si>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</si>
  <si>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</si>
  <si>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</si>
  <si>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</si>
  <si>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</si>
  <si>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</si>
  <si>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</si>
  <si>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</si>
  <si>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</si>
  <si>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</si>
  <si>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</si>
  <si>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</si>
  <si>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</si>
  <si>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</si>
  <si>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</si>
  <si>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</si>
  <si>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</si>
  <si>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</si>
  <si>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</si>
  <si>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</si>
  <si>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</si>
  <si>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</si>
  <si>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</si>
  <si>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</si>
  <si>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</si>
  <si>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</si>
  <si>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</si>
  <si>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</si>
  <si>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</si>
  <si>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</si>
  <si>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</si>
  <si>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</si>
  <si>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</si>
  <si>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</si>
  <si>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</si>
  <si>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</si>
  <si>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</si>
  <si>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</si>
  <si>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</si>
  <si>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</si>
  <si>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</si>
  <si>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</si>
  <si>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</si>
  <si>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</si>
  <si>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</si>
  <si>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</si>
  <si>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</si>
  <si>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</si>
  <si>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</si>
  <si>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</si>
  <si>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</si>
  <si>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</si>
  <si>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</si>
  <si>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</si>
  <si>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</si>
  <si>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</si>
  <si>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</si>
  <si>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</si>
  <si>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</si>
  <si>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</si>
  <si>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</si>
  <si>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</si>
  <si>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</si>
  <si>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</si>
  <si>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</si>
  <si>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</si>
  <si>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</si>
  <si>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</si>
  <si>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</si>
  <si>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</si>
  <si>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</si>
  <si>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</si>
  <si>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</si>
  <si>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</si>
  <si>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</si>
  <si>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</si>
  <si>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</si>
  <si>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</si>
  <si>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</si>
  <si>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</si>
  <si>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</si>
  <si>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</si>
  <si>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</si>
  <si>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</si>
  <si>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</si>
  <si>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</si>
  <si>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</si>
  <si>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</si>
  <si>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</si>
  <si>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</si>
  <si>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</si>
  <si>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</si>
  <si>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</si>
  <si>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</si>
  <si>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</si>
  <si>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</si>
  <si>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</si>
  <si>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</si>
  <si>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</si>
  <si>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</si>
  <si>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</si>
  <si>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</si>
  <si>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</si>
  <si>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</si>
  <si>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</si>
  <si>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</si>
  <si>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</si>
  <si>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</si>
  <si>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</si>
  <si>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</si>
  <si>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</si>
  <si>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</si>
  <si>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</si>
  <si>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</si>
  <si>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</si>
  <si>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</si>
  <si>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</si>
  <si>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</si>
  <si>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</si>
  <si>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</si>
  <si>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</si>
  <si>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</si>
  <si>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</si>
  <si>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</si>
  <si>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</si>
  <si>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</si>
  <si>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</si>
  <si>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</si>
  <si>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</si>
  <si>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</si>
  <si>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</si>
  <si>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</si>
  <si>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</si>
  <si>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</si>
  <si>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</si>
  <si>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</si>
  <si>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</si>
  <si>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</si>
  <si>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</si>
  <si>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</si>
  <si>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</si>
  <si>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</si>
  <si>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</si>
  <si>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</si>
  <si>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</si>
  <si>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</si>
  <si>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</si>
  <si>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</si>
  <si>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</si>
  <si>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</si>
  <si>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</si>
  <si>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</si>
  <si>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</si>
  <si>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</si>
  <si>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</si>
  <si>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</si>
  <si>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</si>
  <si>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</si>
  <si>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</si>
  <si>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</si>
  <si>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</si>
  <si>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</si>
  <si>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</si>
  <si>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</si>
  <si>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</si>
  <si>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</si>
  <si>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</si>
  <si>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</si>
  <si>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</si>
  <si>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</si>
  <si>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</si>
  <si>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</si>
  <si>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</si>
  <si>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</si>
  <si>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</si>
  <si>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</si>
  <si>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</si>
  <si>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</si>
  <si>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</si>
  <si>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</si>
  <si>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</si>
  <si>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</si>
  <si>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</si>
  <si>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</si>
  <si>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</si>
  <si>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</si>
  <si>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</si>
  <si>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</si>
  <si>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</si>
  <si>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</si>
  <si>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</si>
  <si>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</si>
  <si>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</si>
  <si>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</si>
  <si>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</si>
  <si>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</si>
  <si>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</si>
  <si>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</si>
  <si>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</si>
  <si>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</si>
  <si>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</si>
  <si>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</si>
  <si>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</si>
  <si>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</si>
  <si>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</si>
  <si>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</si>
  <si>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</si>
  <si>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</si>
  <si>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</si>
  <si>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</si>
  <si>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</si>
  <si>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</si>
  <si>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</si>
  <si>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</si>
  <si>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</si>
  <si>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</si>
  <si>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</si>
  <si>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</si>
  <si>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</si>
  <si>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</si>
  <si>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</si>
  <si>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</si>
  <si>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</si>
  <si>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</si>
  <si>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</si>
  <si>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</si>
  <si>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</si>
  <si>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</si>
  <si>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</si>
  <si>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</si>
  <si>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</si>
  <si>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</si>
  <si>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</si>
  <si>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</si>
  <si>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</si>
  <si>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</si>
  <si>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</si>
  <si>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</si>
  <si>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</si>
  <si>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</si>
  <si>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</si>
  <si>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</si>
  <si>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</si>
  <si>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</si>
  <si>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</si>
  <si>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</si>
  <si>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</si>
  <si>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</si>
  <si>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</si>
  <si>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</si>
  <si>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</si>
  <si>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</si>
  <si>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</si>
  <si>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</si>
  <si>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</si>
  <si>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</si>
  <si>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</si>
  <si>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</si>
  <si>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</si>
  <si>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</si>
  <si>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</si>
  <si>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</si>
  <si>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</si>
  <si>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</si>
  <si>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</si>
  <si>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</si>
  <si>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</si>
  <si>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</si>
  <si>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</si>
  <si>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</si>
  <si>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</si>
  <si>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</si>
  <si>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</si>
  <si>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</si>
  <si>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</si>
  <si>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</si>
  <si>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</si>
  <si>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</si>
  <si>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</si>
  <si>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</si>
  <si>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</si>
  <si>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</si>
  <si>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</si>
  <si>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</si>
  <si>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</si>
  <si>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</si>
  <si>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</si>
  <si>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</si>
  <si>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</si>
  <si>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</si>
  <si>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</si>
  <si>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</si>
  <si>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</si>
  <si>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</si>
  <si>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</si>
  <si>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</si>
  <si>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</si>
  <si>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</si>
  <si>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</si>
  <si>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</si>
  <si>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</si>
  <si>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</si>
  <si>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</si>
  <si>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</si>
  <si>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</si>
  <si>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</si>
  <si>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</si>
  <si>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</si>
  <si>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</si>
  <si>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</si>
  <si>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</si>
  <si>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</si>
  <si>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</si>
  <si>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</si>
  <si>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</si>
  <si>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</si>
  <si>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</si>
  <si>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</si>
  <si>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</si>
  <si>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</si>
  <si>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</si>
  <si>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</si>
  <si>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</si>
  <si>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</si>
  <si>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</si>
  <si>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</si>
  <si>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</si>
  <si>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</si>
  <si>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</si>
  <si>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</si>
  <si>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</si>
  <si>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</si>
  <si>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</si>
  <si>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</si>
  <si>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</si>
  <si>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</si>
  <si>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</si>
  <si>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</si>
  <si>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</si>
  <si>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</si>
  <si>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</si>
  <si>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</si>
  <si>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</si>
  <si>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</si>
  <si>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</si>
  <si>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</si>
  <si>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</si>
  <si>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</si>
  <si>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</si>
  <si>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</si>
  <si>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</si>
  <si>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</si>
  <si>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</si>
  <si>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</si>
  <si>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</si>
  <si>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</si>
  <si>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</si>
  <si>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</si>
  <si>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</si>
  <si>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</si>
  <si>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</si>
  <si>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</si>
  <si>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</si>
  <si>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</si>
  <si>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</si>
  <si>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</si>
  <si>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</si>
  <si>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</si>
  <si>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</si>
  <si>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</si>
  <si>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</si>
  <si>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</si>
  <si>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</si>
  <si>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</si>
  <si>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</si>
  <si>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</si>
  <si>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</si>
  <si>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</si>
  <si>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</si>
  <si>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</si>
  <si>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</si>
  <si>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</si>
  <si>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</si>
  <si>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</si>
  <si>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</si>
  <si>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</si>
  <si>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</si>
  <si>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</si>
  <si>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</si>
  <si>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</si>
  <si>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</si>
  <si>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</si>
  <si>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</si>
  <si>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</si>
  <si>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</si>
  <si>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</si>
  <si>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</si>
  <si>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</si>
  <si>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</si>
  <si>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</si>
  <si>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</si>
  <si>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</si>
  <si>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</si>
  <si>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</si>
  <si>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</si>
  <si>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</si>
  <si>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</si>
  <si>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</si>
  <si>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</si>
  <si>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</si>
  <si>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</si>
  <si>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</si>
  <si>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</si>
  <si>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</si>
  <si>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</si>
  <si>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</si>
  <si>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</si>
  <si>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</si>
  <si>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</si>
  <si>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</si>
  <si>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</si>
  <si>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</si>
  <si>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</si>
  <si>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</si>
  <si>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</si>
  <si>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</si>
  <si>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</si>
  <si>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</si>
  <si>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</si>
  <si>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</si>
  <si>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</si>
  <si>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</si>
  <si>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</si>
  <si>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</si>
  <si>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</si>
  <si>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</si>
  <si>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</si>
  <si>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</si>
  <si>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</si>
  <si>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</si>
  <si>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</si>
  <si>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</si>
  <si>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</si>
  <si>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</si>
  <si>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</si>
  <si>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</si>
  <si>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</si>
  <si>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</si>
  <si>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</si>
  <si>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</si>
  <si>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</si>
  <si>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</si>
  <si>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</si>
  <si>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</si>
  <si>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</si>
  <si>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</si>
  <si>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</si>
  <si>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</si>
  <si>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</si>
  <si>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</si>
  <si>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</si>
  <si>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</si>
  <si>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</si>
  <si>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</si>
  <si>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</si>
  <si>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</si>
  <si>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</si>
  <si>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</si>
  <si>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</si>
  <si>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</si>
  <si>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</si>
  <si>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</si>
  <si>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</si>
  <si>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</si>
  <si>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</si>
  <si>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</si>
  <si>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</si>
  <si>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</si>
  <si>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</si>
  <si>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</si>
  <si>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</si>
  <si>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</si>
  <si>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</si>
  <si>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</si>
  <si>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</si>
  <si>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</si>
  <si>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</si>
  <si>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</si>
  <si>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</si>
  <si>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</si>
  <si>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</si>
  <si>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</si>
  <si>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</si>
  <si>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</si>
  <si>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</si>
  <si>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</si>
  <si>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</si>
  <si>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</si>
  <si>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</si>
  <si>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</si>
  <si>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</si>
  <si>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</si>
  <si>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</si>
  <si>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</si>
  <si>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</si>
  <si>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</si>
  <si>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</si>
  <si>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</si>
  <si>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</si>
  <si>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</si>
  <si>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</si>
  <si>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</si>
  <si>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</si>
  <si>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</si>
  <si>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</si>
  <si>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</si>
  <si>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</si>
  <si>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</si>
  <si>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</si>
  <si>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</si>
  <si>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</si>
  <si>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</si>
  <si>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</si>
  <si>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</si>
  <si>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</si>
  <si>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</si>
  <si>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</si>
  <si>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</si>
  <si>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</si>
  <si>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</si>
  <si>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</si>
  <si>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</si>
  <si>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</si>
  <si>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</si>
  <si>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</si>
  <si>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</si>
  <si>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</si>
  <si>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</si>
  <si>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</si>
  <si>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</si>
  <si>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</si>
  <si>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</si>
  <si>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</si>
  <si>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</si>
  <si>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</si>
  <si>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</si>
  <si>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</si>
  <si>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</si>
  <si>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</si>
  <si>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</si>
  <si>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</si>
  <si>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</si>
  <si>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</si>
  <si>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</si>
  <si>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</si>
  <si>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</si>
  <si>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</si>
  <si>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</si>
  <si>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</si>
  <si>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</si>
  <si>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</si>
  <si>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</si>
  <si>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</si>
  <si>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</si>
  <si>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</si>
  <si>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</si>
  <si>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</si>
  <si>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</si>
  <si>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</si>
  <si>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</si>
  <si>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</si>
  <si>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</si>
  <si>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</si>
  <si>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</si>
  <si>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</si>
  <si>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</si>
  <si>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</si>
  <si>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</si>
  <si>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</si>
  <si>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</si>
  <si>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</si>
  <si>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</si>
  <si>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</si>
  <si>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</si>
  <si>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</si>
  <si>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</si>
  <si>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</si>
  <si>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</si>
  <si>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</si>
  <si>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</si>
  <si>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</si>
  <si>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</si>
  <si>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</si>
  <si>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</si>
  <si>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</si>
  <si>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</si>
  <si>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</si>
  <si>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</si>
  <si>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</si>
  <si>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</si>
  <si>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</si>
  <si>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</si>
  <si>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</si>
  <si>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</si>
  <si>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</si>
  <si>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</si>
  <si>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</si>
  <si>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</si>
  <si>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</si>
  <si>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</si>
  <si>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</si>
  <si>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</si>
  <si>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</si>
  <si>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</si>
  <si>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</si>
  <si>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</si>
  <si>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</si>
  <si>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</si>
  <si>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</si>
  <si>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</si>
  <si>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</si>
  <si>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</si>
  <si>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</si>
  <si>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</si>
  <si>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</si>
  <si>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</si>
  <si>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</si>
  <si>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</si>
  <si>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</si>
  <si>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</si>
  <si>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</si>
  <si>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</si>
  <si>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</si>
  <si>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</si>
  <si>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</si>
  <si>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</si>
  <si>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</si>
  <si>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</si>
  <si>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</si>
  <si>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</si>
  <si>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</si>
  <si>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</si>
  <si>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</si>
  <si>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</si>
  <si>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</si>
  <si>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</si>
  <si>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</si>
  <si>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</si>
  <si>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</si>
  <si>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</si>
  <si>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</si>
  <si>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</si>
  <si>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</si>
  <si>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</si>
  <si>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</si>
  <si>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</si>
  <si>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</si>
  <si>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</si>
  <si>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</si>
  <si>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</si>
  <si>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</si>
  <si>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</si>
  <si>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</si>
  <si>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</si>
  <si>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</si>
  <si>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</si>
  <si>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</si>
  <si>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</si>
  <si>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</si>
  <si>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</si>
  <si>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</si>
  <si>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</si>
  <si>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</si>
  <si>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</si>
  <si>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</si>
  <si>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</si>
  <si>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</si>
  <si>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</si>
  <si>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</si>
  <si>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</si>
  <si>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</si>
  <si>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</si>
  <si>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</si>
  <si>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</si>
  <si>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</si>
  <si>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</si>
  <si>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</si>
  <si>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</si>
  <si>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</si>
  <si>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</si>
  <si>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</si>
  <si>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</si>
  <si>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</si>
  <si>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</si>
  <si>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</si>
  <si>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</si>
  <si>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</si>
  <si>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</si>
  <si>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</si>
  <si>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</si>
  <si>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</si>
  <si>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</si>
  <si>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</si>
  <si>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</si>
  <si>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</si>
  <si>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</si>
  <si>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</si>
  <si>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</si>
  <si>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</si>
  <si>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</si>
  <si>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</si>
  <si>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</si>
  <si>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</si>
  <si>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</si>
  <si>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</si>
  <si>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</si>
  <si>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</si>
  <si>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</si>
  <si>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</si>
  <si>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</si>
  <si>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</si>
  <si>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</si>
  <si>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</si>
  <si>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</si>
  <si>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</si>
  <si>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</si>
  <si>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</si>
  <si>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</si>
  <si>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</si>
  <si>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</si>
  <si>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</si>
  <si>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</si>
  <si>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</si>
  <si>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</si>
  <si>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</si>
  <si>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</si>
  <si>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</si>
  <si>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</si>
  <si>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</si>
  <si>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</si>
  <si>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</si>
  <si>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</si>
  <si>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</si>
  <si>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</si>
  <si>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</si>
  <si>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</si>
  <si>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</si>
  <si>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</si>
  <si>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</si>
  <si>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</si>
  <si>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</si>
  <si>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</si>
  <si>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</si>
  <si>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</si>
  <si>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</si>
  <si>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</si>
  <si>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</si>
  <si>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</si>
  <si>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</si>
  <si>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</si>
  <si>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</si>
  <si>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</si>
  <si>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</si>
  <si>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</si>
  <si>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</si>
  <si>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</si>
  <si>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</si>
  <si>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</si>
  <si>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</si>
  <si>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</si>
  <si>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</si>
  <si>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</si>
  <si>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</si>
  <si>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</si>
  <si>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</si>
  <si>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</si>
  <si>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</si>
  <si>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</si>
  <si>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</si>
  <si>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</si>
  <si>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</si>
  <si>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</si>
  <si>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</si>
  <si>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</si>
  <si>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</si>
  <si>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</si>
  <si>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</si>
  <si>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</si>
  <si>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</si>
  <si>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</si>
  <si>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</si>
  <si>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</si>
  <si>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</si>
  <si>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</si>
  <si>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</si>
  <si>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</si>
  <si>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</si>
  <si>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</si>
  <si>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</si>
  <si>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</si>
  <si>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</si>
  <si>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</si>
  <si>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</si>
  <si>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</si>
  <si>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</si>
  <si>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</si>
  <si>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</si>
  <si>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</si>
  <si>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</si>
  <si>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</si>
  <si>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</si>
  <si>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</si>
  <si>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</si>
  <si>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</si>
  <si>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</si>
  <si>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</si>
  <si>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</si>
  <si>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</si>
  <si>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</si>
  <si>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</si>
  <si>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</si>
  <si>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</si>
  <si>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</si>
  <si>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</si>
  <si>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</si>
  <si>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</si>
  <si>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</si>
  <si>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</si>
  <si>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</si>
  <si>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</si>
  <si>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</si>
  <si>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</si>
  <si>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</si>
  <si>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</si>
  <si>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</si>
  <si>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</si>
  <si>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</si>
  <si>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</si>
  <si>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</si>
  <si>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</si>
  <si>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</si>
  <si>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</si>
  <si>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</si>
  <si>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</si>
  <si>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</si>
  <si>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</si>
  <si>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</si>
  <si>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</si>
  <si>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</si>
  <si>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</si>
  <si>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</si>
  <si>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</si>
  <si>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</si>
  <si>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</si>
  <si>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</si>
  <si>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</si>
  <si>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</si>
  <si>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</si>
  <si>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</si>
  <si>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</si>
  <si>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</si>
  <si>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</si>
  <si>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</si>
  <si>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</si>
  <si>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</si>
  <si>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</si>
  <si>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</si>
  <si>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</si>
  <si>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</si>
  <si>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</si>
  <si>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</si>
  <si>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</si>
  <si>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</si>
  <si>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</si>
  <si>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</si>
  <si>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</si>
  <si>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</si>
  <si>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</si>
  <si>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</si>
  <si>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</si>
  <si>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</si>
  <si>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</si>
  <si>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</si>
  <si>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</si>
  <si>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</si>
  <si>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</si>
  <si>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</si>
  <si>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</si>
  <si>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</si>
  <si>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</si>
  <si>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</si>
  <si>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</si>
  <si>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</si>
  <si>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</si>
  <si>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</si>
  <si>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</si>
  <si>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</si>
  <si>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</si>
  <si>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</si>
  <si>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</si>
  <si>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</si>
  <si>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</si>
  <si>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</si>
  <si>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</si>
  <si>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</si>
  <si>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</si>
  <si>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</si>
  <si>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</si>
  <si>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</si>
  <si>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</si>
  <si>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</si>
  <si>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</si>
  <si>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</si>
  <si>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</si>
  <si>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</si>
  <si>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</si>
  <si>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</si>
  <si>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</si>
  <si>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</si>
  <si>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</si>
  <si>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</si>
  <si>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</si>
  <si>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</si>
  <si>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</si>
  <si>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</si>
  <si>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</si>
  <si>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</si>
  <si>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</si>
  <si>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</si>
  <si>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</si>
  <si>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</si>
  <si>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</si>
  <si>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</si>
  <si>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</si>
  <si>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</si>
  <si>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</si>
  <si>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</si>
  <si>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</si>
  <si>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</si>
  <si>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</si>
  <si>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</si>
  <si>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</si>
  <si>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</si>
  <si>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</si>
  <si>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</si>
  <si>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</si>
  <si>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</si>
  <si>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</si>
  <si>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</si>
  <si>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</si>
  <si>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</si>
  <si>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</si>
  <si>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</si>
  <si>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</si>
  <si>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</si>
  <si>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</si>
  <si>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</si>
  <si>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</si>
  <si>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</si>
  <si>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</si>
  <si>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</si>
  <si>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</si>
  <si>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</si>
  <si>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</si>
  <si>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</si>
  <si>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</si>
  <si>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</si>
  <si>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</si>
  <si>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</si>
  <si>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</si>
  <si>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</si>
  <si>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</si>
  <si>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</si>
  <si>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</si>
  <si>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</si>
  <si>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</si>
  <si>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</si>
  <si>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</si>
  <si>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</si>
  <si>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</si>
  <si>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</si>
  <si>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</si>
  <si>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</si>
  <si>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</si>
  <si>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</si>
  <si>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</si>
  <si>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</si>
  <si>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</si>
  <si>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</si>
  <si>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</si>
  <si>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</si>
  <si>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</si>
  <si>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</si>
  <si>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</si>
  <si>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</si>
  <si>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</si>
  <si>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</si>
  <si>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</si>
  <si>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</si>
  <si>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</si>
  <si>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</si>
  <si>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</si>
  <si>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</si>
  <si>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</si>
  <si>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</si>
  <si>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</si>
  <si>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</si>
  <si>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</si>
  <si>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</si>
  <si>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</si>
  <si>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</si>
  <si>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</si>
  <si>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</si>
  <si>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</si>
  <si>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</si>
  <si>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</si>
  <si>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</si>
  <si>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</si>
  <si>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</si>
  <si>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</si>
  <si>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</si>
  <si>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</si>
  <si>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</si>
  <si>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</si>
  <si>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</si>
  <si>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</si>
  <si>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</si>
  <si>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</si>
  <si>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</si>
  <si>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</si>
  <si>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</si>
  <si>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</si>
  <si>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</si>
  <si>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</si>
  <si>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</si>
  <si>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</si>
  <si>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</si>
  <si>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</si>
  <si>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</si>
  <si>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</si>
  <si>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</si>
  <si>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</si>
  <si>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</si>
  <si>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</si>
  <si>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</si>
  <si>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</si>
  <si>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</si>
  <si>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</si>
  <si>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</si>
  <si>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</si>
  <si>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</si>
  <si>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</si>
  <si>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</si>
  <si>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</si>
  <si>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</si>
  <si>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</si>
  <si>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</si>
  <si>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</si>
  <si>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</si>
  <si>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</si>
  <si>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</si>
  <si>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</si>
  <si>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</si>
  <si>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</si>
  <si>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</si>
  <si>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</si>
  <si>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</si>
  <si>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</si>
  <si>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</si>
  <si>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</si>
  <si>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</si>
  <si>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</si>
  <si>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</si>
  <si>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</si>
  <si>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</si>
  <si>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</si>
  <si>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</si>
  <si>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</si>
  <si>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</si>
  <si>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</si>
  <si>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</si>
  <si>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</si>
  <si>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</si>
  <si>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</si>
  <si>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</si>
  <si>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</si>
  <si>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</si>
  <si>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</si>
  <si>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</si>
  <si>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</si>
  <si>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</si>
  <si>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</si>
  <si>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</si>
  <si>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</si>
  <si>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</si>
  <si>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</si>
  <si>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</si>
  <si>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</si>
  <si>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</si>
  <si>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</si>
  <si>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</si>
  <si>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</si>
  <si>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</si>
  <si>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</si>
  <si>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</si>
  <si>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</si>
  <si>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</si>
  <si>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</si>
  <si>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</si>
  <si>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</si>
  <si>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</si>
  <si>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</si>
  <si>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</si>
  <si>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</si>
  <si>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</si>
  <si>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</si>
  <si>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</si>
  <si>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</si>
  <si>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</si>
  <si>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</si>
  <si>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</si>
  <si>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</si>
  <si>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</si>
  <si>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</si>
  <si>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</si>
  <si>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</si>
  <si>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</si>
  <si>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</si>
  <si>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</si>
  <si>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</si>
  <si>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</si>
  <si>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</si>
  <si>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</si>
  <si>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</si>
  <si>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</si>
  <si>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</si>
  <si>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</si>
  <si>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</si>
  <si>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</si>
  <si>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</si>
  <si>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</si>
  <si>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</si>
  <si>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</si>
  <si>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</si>
  <si>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</si>
  <si>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</si>
  <si>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</si>
  <si>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</si>
  <si>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</si>
  <si>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</si>
  <si>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</si>
  <si>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</si>
  <si>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</si>
  <si>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</si>
  <si>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</si>
  <si>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</si>
  <si>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</si>
  <si>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</si>
  <si>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</si>
  <si>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</si>
  <si>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</si>
  <si>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</si>
  <si>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</si>
  <si>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</si>
  <si>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</si>
  <si>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</si>
  <si>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</si>
  <si>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</si>
  <si>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</si>
  <si>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</si>
  <si>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</si>
  <si>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</si>
  <si>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</si>
  <si>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</si>
  <si>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</si>
  <si>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</si>
  <si>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</si>
  <si>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</si>
  <si>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</si>
  <si>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</si>
  <si>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</si>
  <si>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</si>
  <si>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</si>
  <si>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</si>
  <si>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</si>
  <si>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</si>
  <si>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</si>
  <si>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</si>
  <si>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</si>
  <si>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</si>
  <si>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</si>
  <si>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</si>
  <si>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</si>
  <si>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</si>
  <si>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</si>
  <si>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</si>
  <si>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</si>
  <si>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</si>
  <si>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</si>
  <si>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</si>
  <si>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</si>
  <si>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</si>
  <si>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</si>
  <si>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</si>
  <si>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</si>
  <si>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</si>
  <si>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</si>
  <si>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</si>
  <si>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</si>
  <si>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</si>
  <si>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</si>
  <si>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</si>
  <si>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</si>
  <si>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</si>
  <si>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</si>
  <si>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</si>
  <si>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</si>
  <si>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</si>
  <si>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</si>
  <si>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</si>
  <si>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</si>
  <si>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</si>
  <si>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</si>
  <si>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</si>
  <si>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</si>
  <si>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</si>
  <si>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</si>
  <si>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</si>
  <si>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</si>
  <si>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</si>
  <si>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</si>
  <si>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</si>
  <si>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</si>
  <si>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</si>
  <si>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</si>
  <si>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</si>
  <si>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</si>
  <si>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</si>
  <si>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</si>
  <si>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</si>
  <si>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</si>
  <si>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</si>
  <si>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</si>
  <si>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</si>
  <si>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</si>
  <si>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</si>
  <si>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</si>
  <si>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</si>
  <si>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</si>
  <si>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</si>
  <si>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</si>
  <si>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</si>
  <si>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</si>
  <si>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</si>
  <si>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</si>
  <si>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</si>
  <si>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</si>
  <si>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</si>
  <si>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</si>
  <si>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</si>
  <si>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</si>
  <si>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</si>
  <si>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</si>
  <si>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</si>
  <si>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</si>
  <si>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</si>
  <si>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</si>
  <si>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</si>
  <si>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</si>
  <si>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</si>
  <si>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</si>
  <si>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</si>
  <si>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</si>
  <si>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</si>
  <si>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</si>
  <si>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</si>
  <si>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</si>
  <si>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</si>
  <si>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</si>
  <si>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</si>
  <si>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</si>
  <si>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</si>
  <si>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</si>
  <si>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</si>
  <si>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</si>
  <si>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</si>
  <si>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</si>
  <si>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</si>
  <si>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</si>
  <si>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</si>
  <si>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</si>
  <si>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</si>
  <si>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</si>
  <si>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</si>
  <si>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</si>
  <si>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</si>
  <si>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</si>
  <si>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</si>
  <si>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</si>
  <si>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</si>
  <si>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</si>
  <si>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</si>
  <si>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</si>
  <si>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</si>
  <si>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</si>
  <si>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</si>
  <si>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</si>
  <si>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</si>
  <si>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</si>
  <si>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</si>
  <si>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</si>
  <si>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</si>
  <si>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</si>
  <si>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</si>
  <si>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</si>
  <si>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</si>
  <si>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</si>
  <si>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</si>
  <si>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</si>
  <si>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</si>
  <si>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</si>
  <si>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</si>
  <si>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</si>
  <si>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</si>
  <si>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</si>
  <si>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</si>
  <si>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</si>
  <si>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</si>
  <si>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</si>
  <si>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</si>
  <si>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</si>
  <si>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</si>
  <si>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</si>
  <si>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</si>
  <si>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</si>
  <si>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</si>
  <si>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</si>
  <si>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</si>
  <si>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</si>
  <si>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</si>
  <si>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</si>
  <si>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</si>
  <si>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</si>
  <si>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</si>
  <si>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</si>
  <si>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</si>
  <si>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</si>
  <si>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</si>
  <si>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</si>
  <si>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</si>
  <si>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</si>
  <si>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</si>
  <si>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</si>
  <si>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</si>
  <si>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</si>
  <si>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</si>
  <si>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</si>
  <si>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</si>
  <si>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</si>
  <si>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</si>
  <si>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</si>
  <si>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</si>
  <si>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</si>
  <si>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</si>
  <si>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</si>
  <si>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</si>
  <si>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</si>
  <si>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</si>
  <si>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</si>
  <si>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</si>
  <si>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</si>
  <si>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</si>
  <si>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</si>
  <si>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</si>
  <si>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</si>
  <si>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</si>
  <si>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</si>
  <si>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</si>
  <si>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</si>
  <si>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</si>
  <si>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</si>
  <si>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</si>
  <si>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</si>
  <si>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</si>
  <si>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</si>
  <si>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</si>
  <si>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</si>
  <si>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</si>
  <si>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</si>
  <si>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</si>
  <si>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</si>
  <si>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</si>
  <si>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</si>
  <si>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</si>
  <si>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</si>
  <si>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</si>
  <si>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</si>
  <si>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</si>
  <si>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</si>
  <si>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</si>
  <si>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</si>
  <si>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</si>
  <si>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</si>
  <si>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</si>
  <si>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</si>
  <si>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</si>
  <si>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</si>
  <si>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</si>
  <si>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</si>
  <si>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</si>
  <si>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</si>
  <si>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</si>
  <si>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</si>
  <si>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</si>
  <si>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</si>
  <si>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</si>
  <si>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</si>
  <si>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</si>
  <si>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</si>
  <si>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</si>
  <si>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</si>
  <si>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</si>
  <si>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</si>
  <si>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</si>
  <si>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</si>
  <si>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</si>
  <si>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</si>
  <si>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</si>
  <si>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</si>
  <si>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</si>
  <si>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</si>
  <si>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</si>
  <si>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</si>
  <si>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</si>
  <si>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</si>
  <si>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</si>
  <si>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</si>
  <si>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</si>
  <si>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</si>
  <si>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</si>
  <si>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</si>
  <si>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</si>
  <si>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</si>
  <si>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</si>
  <si>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</si>
  <si>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</si>
  <si>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</si>
  <si>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</si>
  <si>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</si>
  <si>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</si>
  <si>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</si>
  <si>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</si>
  <si>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</si>
  <si>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</si>
  <si>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</si>
  <si>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</si>
  <si>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</si>
  <si>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</si>
  <si>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</si>
  <si>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</si>
  <si>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</si>
  <si>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</si>
  <si>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</si>
  <si>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</si>
  <si>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</si>
  <si>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</si>
  <si>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</si>
  <si>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</si>
  <si>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</si>
  <si>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</si>
  <si>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</si>
  <si>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</si>
  <si>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</si>
  <si>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</si>
  <si>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</si>
  <si>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</si>
  <si>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</si>
  <si>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</si>
  <si>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</si>
  <si>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</si>
  <si>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</si>
  <si>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</si>
  <si>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</si>
  <si>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</si>
  <si>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</si>
  <si>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</si>
  <si>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</si>
  <si>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</si>
  <si>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</si>
  <si>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</si>
  <si>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</si>
  <si>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</si>
  <si>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</si>
  <si>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</si>
  <si>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</si>
  <si>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</si>
  <si>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</si>
  <si>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</si>
  <si>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</si>
  <si>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</si>
  <si>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</si>
  <si>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</si>
  <si>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</si>
  <si>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</si>
  <si>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</si>
  <si>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</si>
  <si>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</si>
  <si>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</si>
  <si>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</si>
  <si>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</si>
  <si>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</si>
  <si>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</si>
  <si>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</si>
  <si>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</si>
  <si>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</si>
  <si>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</si>
  <si>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</si>
  <si>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</si>
  <si>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</si>
  <si>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</si>
  <si>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</si>
  <si>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</si>
  <si>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</si>
  <si>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</si>
  <si>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</si>
  <si>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</si>
  <si>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</si>
  <si>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</si>
  <si>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</si>
  <si>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</si>
  <si>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</si>
  <si>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</si>
  <si>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</si>
  <si>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</si>
  <si>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</si>
  <si>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</si>
  <si>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</si>
  <si>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</si>
  <si>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</si>
  <si>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</si>
  <si>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</si>
  <si>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</si>
  <si>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</si>
  <si>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</si>
  <si>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</si>
  <si>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</si>
  <si>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</si>
  <si>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</si>
  <si>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</si>
  <si>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</si>
  <si>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</si>
  <si>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</si>
  <si>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</si>
  <si>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</si>
  <si>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</si>
  <si>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</si>
  <si>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</si>
  <si>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</si>
  <si>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</si>
  <si>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</si>
  <si>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</si>
  <si>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</si>
  <si>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</si>
  <si>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</si>
  <si>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</si>
  <si>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</si>
  <si>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</si>
  <si>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</si>
  <si>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</si>
  <si>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</si>
  <si>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</si>
  <si>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</si>
  <si>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</si>
  <si>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</si>
  <si>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</si>
  <si>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</si>
  <si>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</si>
  <si>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</si>
  <si>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</si>
  <si>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</si>
  <si>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</si>
  <si>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</si>
  <si>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</si>
  <si>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</si>
  <si>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</si>
  <si>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</si>
  <si>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</si>
  <si>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</si>
  <si>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</si>
  <si>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</si>
  <si>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</si>
  <si>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</si>
  <si>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</si>
  <si>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</si>
  <si>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</si>
  <si>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</si>
  <si>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</si>
  <si>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</si>
  <si>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</si>
  <si>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</si>
  <si>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</si>
  <si>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</si>
  <si>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</si>
  <si>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</si>
  <si>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</si>
  <si>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</si>
  <si>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</si>
  <si>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</si>
  <si>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</si>
  <si>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</si>
  <si>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</si>
  <si>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</si>
  <si>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</si>
  <si>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</si>
  <si>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</si>
  <si>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</si>
  <si>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</si>
  <si>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</si>
  <si>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</si>
  <si>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</si>
  <si>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</si>
  <si>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</si>
  <si>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</si>
  <si>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</si>
  <si>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</si>
  <si>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</si>
  <si>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</si>
  <si>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</si>
  <si>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</si>
  <si>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</si>
  <si>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</si>
  <si>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</si>
  <si>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</si>
  <si>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</si>
  <si>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</si>
  <si>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</si>
  <si>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</si>
  <si>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</si>
  <si>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</si>
  <si>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</si>
  <si>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</si>
  <si>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</si>
  <si>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</si>
  <si>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</si>
  <si>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</si>
  <si>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</si>
  <si>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</si>
  <si>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</si>
  <si>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</si>
  <si>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</si>
  <si>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</si>
  <si>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</si>
  <si>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</si>
  <si>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</si>
  <si>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</si>
  <si>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</si>
  <si>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</si>
  <si>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</si>
  <si>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</si>
  <si>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</si>
  <si>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</si>
  <si>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</si>
  <si>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</si>
  <si>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</si>
  <si>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</si>
  <si>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</si>
  <si>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</si>
  <si>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</si>
  <si>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</si>
  <si>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</si>
  <si>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</si>
  <si>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</si>
  <si>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</si>
  <si>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</si>
  <si>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</si>
  <si>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</si>
  <si>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</si>
  <si>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</si>
  <si>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</si>
  <si>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</si>
  <si>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</si>
  <si>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</si>
  <si>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</si>
  <si>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</si>
  <si>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</si>
  <si>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</si>
  <si>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</si>
  <si>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</si>
  <si>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</si>
  <si>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</si>
  <si>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</si>
  <si>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</si>
  <si>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</si>
  <si>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</si>
  <si>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</si>
  <si>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</si>
  <si>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</si>
  <si>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</si>
  <si>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</si>
  <si>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</si>
  <si>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</si>
  <si>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</si>
  <si>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</si>
  <si>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</si>
  <si>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</si>
  <si>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</si>
  <si>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</si>
  <si>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</si>
  <si>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</si>
  <si>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</si>
  <si>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</si>
  <si>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</si>
  <si>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</si>
  <si>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</si>
  <si>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</si>
  <si>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</si>
  <si>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</si>
  <si>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</si>
  <si>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</si>
  <si>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</si>
  <si>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</si>
  <si>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</si>
  <si>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</si>
  <si>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</si>
  <si>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</si>
  <si>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</si>
  <si>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</si>
  <si>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</si>
  <si>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</si>
  <si>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</si>
  <si>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</si>
  <si>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</si>
  <si>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</si>
  <si>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</si>
  <si>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</si>
  <si>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</si>
  <si>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</si>
  <si>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</si>
  <si>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</si>
  <si>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</si>
  <si>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</si>
  <si>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</si>
  <si>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</si>
  <si>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</si>
  <si>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</si>
  <si>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</si>
  <si>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</si>
  <si>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</si>
  <si>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</si>
  <si>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</si>
  <si>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</si>
  <si>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</si>
  <si>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</si>
  <si>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</si>
  <si>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</si>
  <si>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</si>
  <si>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</si>
  <si>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</si>
  <si>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</si>
  <si>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</si>
  <si>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</si>
  <si>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</si>
  <si>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</si>
  <si>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</si>
  <si>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</si>
  <si>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</si>
  <si>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</si>
  <si>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</si>
  <si>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</si>
  <si>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</si>
  <si>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</si>
  <si>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</si>
  <si>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</si>
  <si>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</si>
  <si>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</si>
  <si>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</si>
  <si>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</si>
  <si>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</si>
  <si>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</si>
  <si>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</si>
  <si>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</si>
  <si>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</si>
  <si>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</si>
  <si>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</si>
  <si>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</si>
  <si>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</si>
  <si>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</si>
  <si>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</si>
  <si>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</si>
  <si>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</si>
  <si>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</si>
  <si>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</si>
  <si>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</si>
  <si>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</si>
  <si>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</si>
  <si>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</si>
  <si>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</si>
  <si>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</si>
  <si>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</si>
  <si>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</si>
  <si>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</si>
  <si>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</si>
  <si>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</si>
  <si>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</si>
  <si>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</si>
  <si>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</si>
  <si>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</si>
  <si>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</si>
  <si>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</si>
  <si>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</si>
  <si>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</si>
  <si>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</si>
  <si>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</si>
  <si>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</si>
  <si>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</si>
  <si>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</si>
  <si>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</si>
  <si>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</si>
  <si>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</si>
  <si>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</si>
  <si>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</si>
  <si>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</si>
  <si>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</si>
  <si>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</si>
  <si>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</si>
  <si>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</si>
  <si>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</si>
  <si>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</si>
  <si>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</si>
  <si>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</si>
  <si>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</si>
  <si>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</si>
  <si>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</si>
  <si>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</si>
  <si>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</si>
  <si>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</si>
  <si>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</si>
  <si>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</si>
  <si>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</si>
  <si>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</si>
  <si>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</si>
  <si>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</si>
  <si>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</si>
  <si>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</si>
  <si>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</si>
  <si>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</si>
  <si>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</si>
  <si>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</si>
  <si>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</si>
  <si>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</si>
  <si>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</si>
  <si>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</si>
  <si>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</si>
  <si>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</si>
  <si>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</si>
  <si>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</si>
  <si>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</si>
  <si>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</si>
  <si>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</si>
  <si>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</si>
  <si>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</si>
  <si>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</si>
  <si>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</si>
  <si>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</si>
  <si>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</si>
  <si>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</si>
  <si>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</si>
  <si>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</si>
  <si>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</si>
  <si>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</si>
  <si>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</si>
  <si>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</si>
  <si>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</si>
  <si>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</si>
  <si>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</si>
  <si>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</si>
  <si>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</si>
  <si>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</si>
  <si>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</si>
  <si>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</si>
  <si>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</si>
  <si>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</si>
  <si>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</si>
  <si>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</si>
  <si>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</si>
  <si>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</si>
  <si>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</si>
  <si>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</si>
  <si>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</si>
  <si>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</si>
  <si>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</si>
  <si>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</si>
  <si>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</si>
  <si>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</si>
  <si>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</si>
  <si>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</si>
  <si>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</si>
  <si>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</si>
  <si>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</si>
  <si>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</si>
  <si>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</si>
  <si>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</si>
  <si>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</si>
  <si>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</si>
  <si>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</si>
  <si>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</si>
  <si>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</si>
  <si>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</si>
  <si>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</si>
  <si>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</si>
  <si>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</si>
  <si>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</si>
  <si>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</si>
  <si>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</si>
  <si>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</si>
  <si>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</si>
  <si>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</si>
  <si>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</si>
  <si>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</si>
  <si>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</si>
  <si>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</si>
  <si>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</si>
  <si>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</si>
  <si>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</si>
  <si>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</si>
  <si>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</si>
  <si>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</si>
  <si>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</si>
  <si>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</si>
  <si>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</si>
  <si>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</si>
  <si>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</si>
  <si>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</si>
  <si>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</si>
  <si>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</si>
  <si>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</si>
  <si>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</si>
  <si>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</si>
  <si>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</si>
  <si>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</si>
  <si>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</si>
  <si>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</si>
  <si>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</si>
  <si>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</si>
  <si>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</si>
  <si>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</si>
  <si>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</si>
  <si>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</si>
  <si>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</si>
  <si>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</si>
  <si>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</si>
  <si>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</si>
  <si>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</si>
  <si>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</si>
  <si>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</si>
  <si>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</si>
  <si>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</si>
  <si>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</si>
  <si>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</si>
  <si>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</si>
  <si>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</si>
  <si>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</si>
  <si>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</si>
  <si>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</si>
  <si>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</si>
  <si>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</si>
  <si>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</si>
  <si>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</si>
  <si>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</si>
  <si>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</si>
  <si>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</si>
  <si>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</si>
  <si>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</si>
  <si>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</si>
  <si>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</si>
  <si>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</si>
  <si>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</si>
  <si>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</si>
  <si>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</si>
  <si>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</si>
  <si>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</si>
  <si>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</si>
  <si>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</si>
  <si>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</si>
  <si>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</si>
  <si>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</si>
  <si>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</si>
  <si>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</si>
  <si>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</si>
  <si>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</si>
  <si>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</si>
  <si>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</si>
  <si>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</si>
  <si>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</si>
  <si>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</si>
  <si>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</si>
  <si>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</si>
  <si>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</si>
  <si>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</si>
  <si>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</si>
  <si>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</si>
  <si>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</si>
  <si>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</si>
  <si>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</si>
  <si>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</si>
  <si>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</si>
  <si>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</si>
  <si>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</si>
  <si>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</si>
  <si>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</si>
  <si>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</si>
  <si>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</si>
  <si>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</si>
  <si>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</si>
  <si>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</si>
  <si>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</si>
  <si>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</si>
  <si>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</si>
  <si>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</si>
  <si>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</si>
  <si>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</si>
  <si>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</si>
  <si>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</si>
  <si>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</si>
  <si>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</si>
  <si>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</si>
  <si>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</si>
  <si>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</si>
  <si>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</si>
  <si>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</si>
  <si>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</si>
  <si>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</si>
  <si>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</si>
  <si>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</si>
  <si>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</si>
  <si>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</si>
  <si>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</si>
  <si>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</si>
  <si>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</si>
  <si>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</si>
  <si>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</si>
  <si>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</si>
  <si>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</si>
  <si>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</si>
  <si>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</si>
  <si>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</si>
  <si>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</si>
  <si>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</si>
  <si>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</si>
  <si>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</si>
  <si>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</si>
  <si>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</si>
  <si>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</si>
  <si>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</si>
  <si>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</si>
  <si>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</si>
  <si>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</si>
  <si>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</si>
  <si>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</si>
  <si>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</si>
  <si>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</si>
  <si>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</si>
  <si>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</si>
  <si>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</si>
  <si>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</si>
  <si>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</si>
  <si>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</si>
  <si>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</si>
  <si>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</si>
  <si>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</si>
  <si>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</si>
  <si>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</si>
  <si>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</si>
  <si>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</si>
  <si>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</si>
  <si>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</si>
  <si>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</si>
  <si>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</si>
  <si>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</si>
  <si>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</si>
  <si>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</si>
  <si>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</si>
  <si>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</si>
  <si>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</si>
  <si>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</si>
  <si>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</si>
  <si>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</si>
  <si>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</si>
  <si>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</si>
  <si>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</si>
  <si>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</si>
  <si>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</si>
  <si>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</si>
  <si>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</si>
  <si>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</si>
  <si>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</si>
  <si>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</si>
  <si>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</si>
  <si>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</si>
  <si>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</si>
  <si>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</si>
  <si>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</si>
  <si>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</si>
  <si>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</si>
  <si>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</si>
  <si>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</si>
  <si>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</si>
  <si>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</si>
  <si>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</si>
  <si>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</si>
  <si>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</si>
  <si>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</si>
  <si>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</si>
  <si>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</si>
  <si>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</si>
  <si>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</si>
  <si>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</si>
  <si>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</si>
  <si>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</si>
  <si>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</si>
  <si>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</si>
  <si>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</si>
  <si>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</si>
  <si>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</si>
  <si>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</si>
  <si>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</si>
  <si>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</si>
  <si>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</si>
  <si>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</si>
  <si>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</si>
  <si>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</si>
  <si>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</si>
  <si>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</si>
  <si>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</si>
  <si>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</si>
  <si>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</si>
  <si>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</si>
  <si>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</si>
  <si>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</si>
  <si>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</si>
  <si>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</si>
  <si>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</si>
  <si>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</si>
  <si>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</si>
  <si>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</si>
  <si>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</si>
  <si>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</si>
  <si>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</si>
  <si>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</si>
  <si>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</si>
  <si>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</si>
  <si>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</si>
  <si>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</si>
  <si>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</si>
  <si>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</si>
  <si>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</si>
  <si>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</si>
  <si>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</si>
  <si>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</si>
  <si>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</si>
  <si>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</si>
  <si>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</si>
  <si>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</si>
  <si>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</si>
  <si>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</si>
  <si>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</si>
  <si>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</si>
  <si>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</si>
  <si>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</si>
  <si>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</si>
  <si>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</si>
  <si>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</si>
  <si>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</si>
  <si>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</si>
  <si>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</si>
  <si>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</si>
  <si>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</si>
  <si>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</si>
  <si>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</si>
  <si>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</si>
  <si>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</si>
  <si>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</si>
  <si>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</si>
  <si>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</si>
  <si>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</si>
  <si>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</si>
  <si>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</si>
  <si>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</si>
  <si>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</si>
  <si>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</si>
  <si>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</si>
  <si>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</si>
  <si>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</si>
  <si>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</si>
  <si>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</si>
  <si>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</si>
  <si>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</si>
  <si>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</si>
  <si>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</si>
  <si>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</si>
  <si>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</si>
  <si>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</si>
  <si>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</si>
  <si>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</si>
  <si>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</si>
  <si>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</si>
  <si>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</si>
  <si>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</si>
  <si>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</si>
  <si>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</si>
  <si>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</si>
  <si>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</si>
  <si>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</si>
  <si>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</si>
  <si>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</si>
  <si>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</si>
  <si>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</si>
  <si>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</si>
  <si>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</si>
  <si>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</si>
  <si>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</si>
  <si>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</si>
  <si>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</si>
  <si>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</si>
  <si>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</si>
  <si>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</si>
  <si>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</si>
  <si>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</si>
  <si>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</si>
  <si>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</si>
  <si>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</si>
  <si>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</si>
  <si>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</si>
  <si>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</si>
  <si>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</si>
  <si>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</si>
  <si>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</si>
  <si>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</si>
  <si>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</si>
  <si>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</si>
  <si>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</si>
  <si>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</si>
  <si>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</si>
  <si>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</si>
  <si>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</si>
  <si>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</si>
  <si>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</si>
  <si>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</si>
  <si>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</si>
  <si>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</si>
  <si>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</si>
  <si>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</si>
  <si>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</si>
  <si>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</si>
  <si>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</si>
  <si>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</si>
  <si>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</si>
  <si>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</si>
  <si>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</si>
  <si>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</si>
  <si>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</si>
  <si>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</si>
  <si>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</si>
  <si>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</si>
  <si>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</si>
  <si>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</si>
  <si>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</si>
  <si>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</si>
  <si>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</si>
  <si>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</si>
  <si>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</si>
  <si>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</si>
  <si>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</si>
  <si>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</si>
  <si>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</si>
  <si>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</si>
  <si>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</si>
  <si>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</si>
  <si>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</si>
  <si>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</si>
  <si>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</si>
  <si>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</si>
  <si>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</si>
  <si>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</si>
  <si>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</si>
  <si>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</si>
  <si>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</si>
  <si>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</si>
  <si>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</si>
  <si>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</si>
  <si>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</si>
  <si>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</si>
  <si>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</si>
  <si>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</si>
  <si>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</si>
  <si>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</si>
  <si>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</si>
  <si>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</si>
  <si>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</si>
  <si>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</si>
  <si>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</si>
  <si>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</si>
  <si>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</si>
  <si>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</si>
  <si>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</si>
  <si>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</si>
  <si>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</si>
  <si>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</si>
  <si>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</si>
  <si>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</si>
  <si>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</si>
  <si>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</si>
  <si>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</si>
  <si>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</si>
  <si>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</si>
  <si>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</si>
  <si>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</si>
  <si>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</si>
  <si>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</si>
  <si>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</si>
  <si>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</si>
  <si>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</si>
  <si>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</si>
  <si>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</si>
  <si>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</si>
  <si>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</si>
  <si>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</si>
  <si>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</si>
  <si>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</si>
  <si>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</si>
  <si>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</si>
  <si>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</si>
  <si>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</si>
  <si>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</si>
  <si>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</si>
  <si>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</si>
  <si>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</si>
  <si>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</si>
  <si>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</si>
  <si>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</si>
  <si>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</si>
  <si>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</si>
  <si>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</si>
  <si>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</si>
  <si>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</si>
  <si>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</si>
  <si>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</si>
  <si>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</si>
  <si>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</si>
  <si>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</si>
  <si>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</si>
  <si>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</si>
  <si>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</si>
  <si>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</si>
  <si>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</si>
  <si>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</si>
  <si>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</si>
  <si>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</si>
  <si>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</si>
  <si>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</si>
  <si>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</si>
  <si>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</si>
  <si>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</si>
  <si>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</si>
  <si>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</si>
  <si>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</si>
  <si>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</si>
  <si>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</si>
  <si>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</si>
  <si>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</si>
  <si>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</si>
  <si>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</si>
  <si>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</si>
  <si>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</si>
  <si>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</si>
  <si>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</si>
  <si>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</si>
  <si>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</si>
  <si>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</si>
  <si>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</si>
  <si>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</si>
  <si>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</si>
  <si>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</si>
  <si>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</si>
  <si>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</si>
  <si>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</si>
  <si>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</si>
  <si>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</si>
  <si>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</si>
  <si>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</si>
  <si>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</si>
  <si>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</si>
  <si>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</si>
  <si>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</si>
  <si>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</si>
  <si>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</si>
  <si>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</si>
  <si>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</si>
  <si>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</si>
  <si>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</si>
  <si>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</si>
  <si>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</si>
  <si>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</si>
  <si>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</si>
  <si>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</si>
  <si>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</si>
  <si>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</si>
  <si>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</si>
  <si>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</si>
  <si>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</si>
  <si>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</si>
  <si>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</si>
  <si>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</si>
  <si>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</si>
  <si>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</si>
  <si>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</si>
  <si>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</si>
  <si>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</si>
  <si>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</si>
  <si>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</si>
  <si>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</si>
  <si>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</si>
  <si>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</si>
  <si>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</si>
  <si>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</si>
  <si>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</si>
  <si>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</si>
  <si>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</si>
  <si>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</si>
  <si>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</si>
  <si>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</si>
  <si>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</si>
  <si>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</si>
  <si>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</si>
  <si>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</si>
  <si>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</si>
  <si>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</si>
  <si>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</si>
  <si>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</si>
  <si>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</si>
  <si>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</si>
  <si>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</si>
  <si>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</si>
  <si>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</si>
  <si>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</si>
  <si>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</si>
  <si>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</si>
  <si>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</si>
  <si>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</si>
  <si>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</si>
  <si>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</si>
  <si>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</si>
  <si>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</si>
  <si>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</si>
  <si>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</si>
  <si>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</si>
  <si>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</si>
  <si>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</si>
  <si>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</si>
  <si>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</si>
  <si>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</si>
  <si>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</si>
  <si>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</si>
  <si>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</si>
  <si>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</si>
  <si>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</si>
  <si>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</si>
  <si>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</si>
  <si>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</si>
  <si>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</si>
  <si>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</si>
  <si>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</si>
  <si>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</si>
  <si>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</si>
  <si>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</si>
  <si>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</si>
  <si>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</si>
  <si>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</si>
  <si>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</si>
  <si>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</si>
  <si>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</si>
  <si>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</si>
  <si>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</si>
  <si>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</si>
  <si>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</si>
  <si>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</si>
  <si>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</si>
  <si>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</si>
  <si>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</si>
  <si>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</si>
  <si>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</si>
  <si>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</si>
  <si>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</si>
  <si>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</si>
  <si>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</si>
  <si>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</si>
  <si>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</si>
  <si>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</si>
  <si>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</si>
  <si>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</si>
  <si>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</si>
  <si>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</si>
  <si>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</si>
  <si>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</si>
  <si>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</si>
  <si>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</si>
  <si>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</si>
  <si>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</si>
  <si>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</si>
  <si>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</si>
  <si>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</si>
  <si>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</si>
  <si>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</si>
  <si>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</si>
  <si>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</si>
  <si>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</si>
  <si>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</si>
  <si>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</si>
  <si>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</si>
  <si>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</si>
  <si>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</si>
  <si>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</si>
  <si>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</si>
  <si>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</si>
  <si>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</si>
  <si>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</si>
  <si>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</si>
  <si>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</si>
  <si>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</si>
  <si>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</si>
  <si>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</si>
  <si>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</si>
  <si>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</si>
  <si>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</si>
  <si>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</si>
  <si>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</si>
  <si>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</si>
  <si>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</si>
  <si>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</si>
  <si>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</si>
  <si>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</si>
  <si>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</si>
  <si>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</si>
  <si>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</si>
  <si>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</si>
  <si>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</si>
  <si>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</si>
  <si>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</si>
  <si>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</si>
  <si>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</si>
  <si>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</si>
  <si>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</si>
  <si>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</si>
  <si>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</si>
  <si>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</si>
  <si>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</si>
  <si>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</si>
  <si>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</si>
  <si>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</si>
  <si>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</si>
  <si>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</si>
  <si>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</si>
  <si>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</si>
  <si>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</si>
  <si>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</si>
  <si>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</si>
  <si>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</si>
  <si>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</si>
  <si>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</si>
  <si>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</si>
  <si>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</si>
  <si>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</si>
  <si>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</si>
  <si>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</si>
  <si>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</si>
  <si>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</si>
  <si>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</si>
  <si>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</si>
  <si>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</si>
  <si>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</si>
  <si>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</si>
  <si>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</si>
  <si>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</si>
  <si>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</si>
  <si>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</si>
  <si>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</si>
  <si>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</si>
  <si>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</si>
  <si>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</si>
  <si>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</si>
  <si>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</si>
  <si>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</si>
  <si>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</si>
  <si>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</si>
  <si>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</si>
  <si>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</si>
  <si>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</si>
  <si>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</si>
  <si>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</si>
  <si>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</si>
  <si>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</si>
  <si>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</si>
  <si>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</si>
  <si>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</si>
  <si>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</si>
  <si>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</si>
  <si>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</si>
  <si>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</si>
  <si>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</si>
  <si>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</si>
  <si>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</si>
  <si>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</si>
  <si>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</si>
  <si>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</si>
  <si>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</si>
  <si>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</si>
  <si>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</si>
  <si>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</si>
  <si>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</si>
  <si>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</si>
  <si>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</si>
  <si>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</si>
  <si>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</si>
  <si>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</si>
  <si>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</si>
  <si>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</si>
  <si>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</si>
  <si>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</si>
  <si>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</si>
  <si>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</si>
  <si>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</si>
  <si>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</si>
  <si>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</si>
  <si>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</si>
  <si>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</si>
  <si>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</si>
  <si>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</si>
  <si>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</si>
  <si>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</si>
  <si>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</si>
  <si>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</si>
  <si>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</si>
  <si>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</si>
  <si>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</si>
  <si>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</si>
  <si>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</si>
  <si>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</si>
  <si>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</si>
  <si>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</si>
  <si>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</si>
  <si>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</si>
  <si>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</si>
  <si>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</si>
  <si>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</si>
  <si>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</si>
  <si>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</si>
  <si>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</si>
  <si>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</si>
  <si>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</si>
  <si>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</si>
  <si>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</si>
  <si>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</si>
  <si>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</si>
  <si>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</si>
  <si>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</si>
  <si>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</si>
  <si>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</si>
  <si>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</si>
  <si>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</si>
  <si>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</si>
  <si>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</si>
  <si>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</si>
  <si>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</si>
  <si>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</si>
  <si>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</si>
  <si>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</si>
  <si>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</si>
  <si>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</si>
  <si>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</si>
  <si>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</si>
  <si>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</si>
  <si>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</si>
  <si>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</si>
  <si>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</si>
  <si>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</si>
  <si>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</si>
  <si>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</si>
  <si>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</si>
  <si>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</si>
  <si>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</si>
  <si>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</si>
  <si>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</si>
  <si>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</si>
  <si>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</si>
  <si>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</si>
  <si>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</si>
  <si>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</si>
  <si>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</si>
  <si>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</si>
  <si>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</si>
  <si>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</si>
  <si>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</si>
  <si>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</si>
  <si>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</si>
  <si>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</si>
  <si>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</si>
  <si>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</si>
  <si>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</si>
  <si>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</si>
  <si>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</si>
  <si>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</si>
  <si>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</si>
  <si>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</si>
  <si>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</si>
  <si>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</si>
  <si>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</si>
  <si>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</si>
  <si>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</si>
  <si>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</si>
  <si>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</si>
  <si>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</si>
  <si>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</si>
  <si>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</si>
  <si>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</si>
  <si>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</si>
  <si>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</si>
  <si>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</si>
  <si>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</si>
  <si>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</si>
  <si>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</si>
  <si>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</si>
  <si>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</si>
  <si>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</si>
  <si>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</si>
  <si>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</si>
  <si>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</si>
  <si>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</si>
  <si>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</si>
  <si>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</si>
  <si>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</si>
  <si>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</si>
  <si>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</si>
  <si>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</si>
  <si>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</si>
  <si>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</si>
  <si>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</si>
  <si>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</si>
  <si>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</si>
  <si>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</si>
  <si>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</si>
  <si>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</si>
  <si>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</si>
  <si>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</si>
  <si>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</si>
  <si>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</si>
  <si>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</si>
  <si>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</si>
  <si>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</si>
  <si>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</si>
  <si>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</si>
  <si>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</si>
  <si>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</si>
  <si>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</si>
  <si>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</si>
  <si>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</si>
  <si>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</si>
  <si>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</si>
  <si>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</si>
  <si>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</si>
  <si>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</si>
  <si>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</si>
  <si>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</si>
  <si>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</si>
  <si>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</si>
  <si>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</si>
  <si>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</si>
  <si>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</si>
  <si>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</si>
  <si>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</si>
  <si>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</si>
  <si>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</si>
  <si>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</si>
  <si>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</si>
  <si>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</si>
  <si>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</si>
  <si>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</si>
  <si>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</si>
  <si>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</si>
  <si>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</si>
  <si>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</si>
  <si>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</si>
  <si>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</si>
  <si>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</si>
  <si>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</si>
  <si>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</si>
  <si>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</si>
  <si>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</si>
  <si>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</si>
  <si>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</si>
  <si>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</si>
  <si>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</si>
  <si>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</si>
  <si>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</si>
  <si>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</si>
  <si>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</si>
  <si>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</si>
  <si>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</si>
  <si>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</si>
  <si>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</si>
  <si>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</si>
  <si>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</si>
  <si>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</si>
  <si>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</si>
  <si>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</si>
  <si>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</si>
  <si>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</si>
  <si>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</si>
  <si>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</si>
  <si>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</si>
  <si>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</si>
  <si>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</si>
  <si>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</si>
  <si>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</si>
  <si>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</si>
  <si>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</si>
  <si>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</si>
  <si>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</si>
  <si>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</si>
  <si>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</si>
  <si>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</si>
  <si>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</si>
  <si>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</si>
  <si>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</si>
  <si>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</si>
  <si>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</si>
  <si>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</si>
  <si>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</si>
  <si>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</si>
  <si>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</si>
  <si>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</si>
  <si>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</si>
  <si>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</si>
  <si>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</si>
  <si>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</si>
  <si>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</si>
  <si>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</si>
  <si>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</si>
  <si>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</si>
  <si>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</si>
  <si>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</si>
  <si>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</si>
  <si>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</si>
  <si>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</si>
  <si>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</si>
  <si>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</si>
  <si>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</si>
  <si>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</si>
  <si>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</si>
  <si>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</si>
  <si>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</si>
  <si>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</si>
  <si>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</si>
  <si>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</si>
  <si>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</si>
  <si>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</si>
  <si>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</si>
  <si>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</si>
  <si>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</si>
  <si>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</si>
  <si>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</si>
  <si>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</si>
  <si>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</si>
  <si>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</si>
  <si>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</si>
  <si>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</si>
  <si>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</si>
  <si>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</si>
  <si>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</si>
  <si>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</si>
  <si>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</si>
  <si>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</si>
  <si>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</si>
  <si>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</si>
  <si>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</si>
  <si>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</si>
  <si>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</si>
  <si>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</si>
  <si>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</si>
  <si>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</si>
  <si>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</si>
  <si>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</si>
  <si>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</si>
  <si>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</si>
  <si>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</si>
  <si>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</si>
  <si>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</si>
  <si>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</si>
  <si>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</si>
  <si>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</si>
  <si>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</si>
  <si>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</si>
  <si>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</si>
  <si>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</si>
  <si>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</si>
  <si>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</si>
  <si>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</si>
  <si>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</si>
  <si>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</si>
  <si>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</si>
  <si>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</si>
  <si>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</si>
  <si>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</si>
  <si>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</si>
  <si>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</si>
  <si>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</si>
  <si>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</si>
  <si>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</si>
  <si>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</si>
  <si>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</si>
  <si>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</si>
  <si>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</si>
  <si>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</si>
  <si>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</si>
  <si>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</si>
  <si>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</si>
  <si>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</si>
  <si>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</si>
  <si>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</si>
  <si>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</si>
  <si>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</si>
  <si>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</si>
  <si>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</si>
  <si>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</si>
  <si>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</si>
  <si>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</si>
  <si>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</si>
  <si>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</si>
  <si>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</si>
  <si>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</si>
  <si>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</si>
  <si>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</si>
  <si>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</si>
  <si>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</si>
  <si>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</si>
  <si>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</si>
  <si>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</si>
  <si>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</si>
  <si>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</si>
  <si>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</si>
  <si>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</si>
  <si>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</si>
  <si>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</si>
  <si>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</si>
  <si>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</si>
  <si>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</si>
  <si>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</si>
  <si>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</si>
  <si>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</si>
  <si>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</si>
  <si>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</si>
  <si>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</si>
  <si>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</si>
  <si>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</si>
  <si>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</si>
  <si>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</si>
  <si>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</si>
  <si>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</si>
  <si>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</si>
  <si>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</si>
  <si>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</si>
  <si>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</si>
  <si>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</si>
  <si>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</si>
  <si>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</si>
  <si>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</si>
  <si>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</si>
  <si>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</si>
  <si>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</si>
  <si>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</si>
  <si>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</si>
  <si>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</si>
  <si>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</si>
  <si>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</si>
  <si>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</si>
  <si>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</si>
  <si>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</si>
  <si>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</si>
  <si>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</si>
  <si>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</si>
  <si>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</si>
  <si>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</si>
  <si>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</si>
  <si>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</si>
  <si>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</si>
  <si>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</si>
  <si>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</si>
  <si>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</si>
  <si>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</si>
  <si>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</si>
  <si>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</si>
  <si>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</si>
  <si>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</si>
  <si>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</si>
  <si>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</si>
  <si>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</si>
  <si>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</si>
  <si>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</si>
  <si>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</si>
  <si>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</si>
  <si>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</si>
  <si>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</si>
  <si>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</si>
  <si>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</si>
  <si>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</si>
  <si>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</si>
  <si>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</si>
  <si>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</si>
  <si>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</si>
  <si>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</si>
  <si>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</si>
  <si>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</si>
  <si>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</si>
  <si>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</si>
  <si>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</si>
  <si>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</si>
  <si>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</si>
  <si>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</si>
  <si>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</si>
  <si>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</si>
  <si>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</si>
  <si>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</si>
  <si>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</si>
  <si>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</si>
  <si>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</si>
  <si>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</si>
  <si>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</si>
  <si>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</si>
  <si>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</si>
  <si>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</si>
  <si>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</si>
  <si>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</si>
  <si>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</si>
  <si>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</si>
  <si>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</si>
  <si>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</si>
  <si>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</si>
  <si>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</si>
  <si>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</si>
  <si>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</si>
  <si>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</si>
  <si>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</si>
  <si>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</si>
  <si>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</si>
  <si>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</si>
  <si>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</si>
  <si>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</si>
  <si>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</si>
  <si>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</si>
  <si>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</si>
  <si>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</si>
  <si>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</si>
  <si>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</si>
  <si>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</si>
  <si>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</si>
  <si>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</si>
  <si>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</si>
  <si>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</si>
  <si>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</si>
  <si>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</si>
  <si>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</si>
  <si>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</si>
  <si>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</si>
  <si>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</si>
  <si>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</si>
  <si>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</si>
  <si>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</si>
  <si>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</si>
  <si>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</si>
  <si>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</si>
  <si>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</si>
  <si>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</si>
  <si>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</si>
  <si>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</si>
  <si>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</si>
  <si>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</si>
  <si>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</si>
  <si>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</si>
  <si>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</si>
  <si>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</si>
  <si>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</si>
  <si>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</si>
  <si>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</si>
  <si>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</si>
  <si>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</si>
  <si>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</si>
  <si>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</si>
  <si>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</si>
  <si>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</si>
  <si>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</si>
  <si>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</si>
  <si>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</si>
  <si>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</si>
  <si>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</si>
  <si>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</si>
  <si>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</si>
  <si>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</si>
  <si>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</si>
  <si>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</si>
  <si>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</si>
  <si>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</si>
  <si>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</si>
  <si>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</si>
  <si>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</si>
  <si>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</si>
  <si>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</si>
  <si>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</si>
  <si>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</si>
  <si>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</si>
  <si>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</si>
  <si>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</si>
  <si>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</si>
  <si>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</si>
  <si>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</si>
  <si>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</si>
  <si>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</si>
  <si>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</si>
  <si>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</si>
  <si>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</si>
  <si>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</si>
  <si>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</si>
  <si>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</si>
  <si>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</si>
  <si>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</si>
  <si>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</si>
  <si>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</si>
  <si>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</si>
  <si>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</si>
  <si>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</si>
  <si>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</si>
  <si>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</si>
  <si>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</si>
  <si>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</si>
  <si>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</si>
  <si>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</si>
  <si>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</si>
  <si>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</si>
  <si>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</si>
  <si>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</si>
  <si>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</si>
  <si>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</si>
  <si>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</si>
  <si>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</si>
  <si>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</si>
  <si>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</si>
  <si>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</si>
  <si>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</si>
  <si>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</si>
  <si>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</si>
  <si>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</si>
  <si>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</si>
  <si>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</si>
  <si>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</si>
  <si>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</si>
  <si>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</si>
  <si>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</si>
  <si>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</si>
  <si>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</si>
  <si>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</si>
  <si>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</si>
  <si>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</si>
  <si>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</si>
  <si>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</si>
  <si>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</si>
  <si>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</si>
  <si>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</si>
  <si>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</si>
  <si>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</si>
  <si>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</si>
  <si>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</si>
  <si>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</si>
  <si>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</si>
  <si>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</si>
  <si>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</si>
  <si>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</si>
  <si>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</si>
  <si>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</si>
  <si>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</si>
  <si>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</si>
  <si>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</si>
  <si>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</si>
  <si>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</si>
  <si>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</si>
  <si>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</si>
  <si>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</si>
  <si>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</si>
  <si>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</si>
  <si>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</si>
  <si>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</si>
  <si>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</si>
  <si>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</si>
  <si>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</si>
  <si>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</si>
  <si>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</si>
  <si>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</si>
  <si>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</si>
  <si>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</si>
  <si>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</si>
  <si>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</si>
  <si>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</si>
  <si>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</si>
  <si>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</si>
  <si>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</si>
  <si>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</si>
  <si>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</si>
  <si>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</si>
  <si>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</si>
  <si>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</si>
  <si>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</si>
  <si>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</si>
  <si>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</si>
  <si>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</si>
  <si>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</si>
  <si>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</si>
  <si>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</si>
  <si>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</si>
  <si>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</si>
  <si>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</si>
  <si>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</si>
  <si>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</si>
  <si>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</si>
  <si>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</si>
  <si>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</si>
  <si>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</si>
  <si>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</si>
  <si>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</si>
  <si>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</si>
  <si>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</si>
  <si>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</si>
  <si>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</si>
  <si>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</si>
  <si>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</si>
  <si>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</si>
  <si>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</si>
  <si>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</si>
  <si>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</si>
  <si>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</si>
  <si>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</si>
  <si>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</si>
  <si>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</si>
  <si>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</si>
  <si>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</si>
  <si>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</si>
  <si>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</si>
  <si>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</si>
  <si>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</si>
  <si>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</si>
  <si>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</si>
  <si>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</si>
  <si>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</si>
  <si>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</si>
  <si>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</si>
  <si>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</si>
  <si>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</si>
  <si>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</si>
  <si>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</si>
  <si>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</si>
  <si>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</si>
  <si>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</si>
  <si>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</si>
  <si>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</si>
  <si>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</si>
  <si>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</si>
  <si>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</si>
  <si>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</si>
  <si>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</si>
  <si>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</si>
  <si>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</si>
  <si>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</si>
  <si>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</si>
  <si>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</si>
  <si>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</si>
  <si>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</si>
  <si>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</si>
  <si>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</si>
  <si>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</si>
  <si>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</si>
  <si>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</si>
  <si>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</si>
  <si>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</si>
  <si>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</si>
  <si>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</si>
  <si>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</si>
  <si>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</si>
  <si>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</si>
  <si>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</si>
  <si>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</si>
  <si>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</si>
  <si>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</si>
  <si>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</si>
  <si>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</si>
  <si>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</si>
  <si>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</si>
  <si>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</si>
  <si>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</si>
  <si>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</si>
  <si>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</si>
  <si>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</si>
  <si>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</si>
  <si>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</si>
  <si>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</si>
  <si>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</si>
  <si>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</si>
  <si>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</si>
  <si>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</si>
  <si>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</si>
  <si>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</si>
  <si>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</si>
  <si>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</si>
  <si>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</si>
  <si>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</si>
  <si>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</si>
  <si>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</si>
  <si>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</si>
  <si>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</si>
  <si>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</si>
  <si>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</si>
  <si>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</si>
  <si>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</si>
  <si>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</si>
  <si>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</si>
  <si>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</si>
  <si>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</si>
  <si>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</si>
  <si>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</si>
  <si>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</si>
  <si>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</si>
  <si>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</si>
  <si>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</si>
  <si>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</si>
  <si>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</si>
  <si>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</si>
  <si>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</si>
  <si>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</si>
  <si>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</si>
  <si>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</si>
  <si>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</si>
  <si>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</si>
  <si>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</si>
  <si>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</si>
  <si>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</si>
  <si>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</si>
  <si>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</si>
  <si>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</si>
  <si>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</si>
  <si>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</si>
  <si>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</si>
  <si>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</si>
  <si>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</si>
  <si>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</si>
  <si>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</si>
  <si>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</si>
  <si>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</si>
  <si>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</si>
  <si>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</si>
  <si>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</si>
  <si>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</si>
  <si>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</si>
  <si>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</si>
  <si>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</si>
  <si>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</si>
  <si>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</si>
  <si>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</si>
  <si>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</si>
  <si>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</si>
  <si>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</si>
  <si>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</si>
  <si>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</si>
  <si>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</si>
  <si>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</si>
  <si>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</si>
  <si>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</si>
  <si>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</si>
  <si>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</si>
  <si>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</si>
  <si>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</si>
  <si>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</si>
  <si>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</si>
  <si>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</si>
  <si>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</si>
  <si>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</si>
  <si>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</si>
  <si>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</si>
  <si>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</si>
  <si>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</si>
  <si>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</si>
  <si>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</si>
  <si>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</si>
  <si>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</si>
  <si>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</si>
  <si>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</si>
  <si>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</si>
  <si>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</si>
  <si>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</si>
  <si>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</si>
  <si>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</si>
  <si>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</si>
  <si>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</si>
  <si>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</si>
  <si>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</si>
  <si>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</si>
  <si>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</si>
  <si>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</si>
  <si>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</si>
  <si>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</si>
  <si>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</si>
  <si>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</si>
  <si>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</si>
  <si>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</si>
  <si>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</si>
  <si>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</si>
  <si>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</si>
  <si>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</si>
  <si>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</si>
  <si>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</si>
  <si>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</si>
  <si>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</si>
  <si>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</si>
  <si>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</si>
  <si>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</si>
  <si>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</si>
  <si>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</si>
  <si>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</si>
  <si>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</si>
  <si>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</si>
  <si>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</si>
  <si>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</si>
  <si>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</si>
  <si>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</si>
  <si>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</si>
  <si>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</si>
  <si>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</si>
  <si>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</si>
  <si>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</si>
  <si>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</si>
  <si>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</si>
  <si>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</si>
  <si>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</si>
  <si>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</si>
  <si>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</si>
  <si>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</si>
  <si>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</si>
  <si>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</si>
  <si>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</si>
  <si>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</si>
  <si>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</si>
  <si>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</si>
  <si>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</si>
  <si>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</si>
  <si>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</si>
  <si>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</si>
  <si>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</si>
  <si>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</si>
  <si>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</si>
  <si>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</si>
  <si>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</si>
  <si>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</si>
  <si>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</si>
  <si>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</si>
  <si>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</si>
  <si>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</si>
  <si>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</si>
  <si>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</si>
  <si>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</si>
  <si>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</si>
  <si>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</si>
  <si>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</si>
  <si>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</si>
  <si>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</si>
  <si>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</si>
  <si>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</si>
  <si>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</si>
  <si>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</si>
  <si>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</si>
  <si>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</si>
  <si>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</si>
  <si>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</si>
  <si>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</si>
  <si>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</si>
  <si>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</si>
  <si>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</si>
  <si>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</si>
  <si>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</si>
  <si>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</si>
  <si>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</si>
  <si>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</si>
  <si>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</si>
  <si>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</si>
  <si>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</si>
  <si>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</si>
  <si>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</si>
  <si>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</si>
  <si>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</si>
  <si>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</si>
  <si>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</si>
  <si>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</si>
  <si>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</si>
  <si>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</si>
  <si>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</si>
  <si>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</si>
  <si>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</si>
  <si>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</si>
  <si>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</si>
  <si>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</si>
  <si>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</si>
  <si>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</si>
  <si>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</si>
  <si>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</si>
  <si>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</si>
  <si>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</si>
  <si>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</si>
  <si>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</si>
  <si>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</si>
  <si>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</si>
  <si>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</si>
  <si>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</si>
  <si>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</si>
  <si>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</si>
  <si>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</si>
  <si>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</si>
  <si>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</si>
  <si>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</si>
  <si>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</si>
  <si>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</si>
  <si>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</si>
  <si>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</si>
  <si>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</si>
  <si>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</si>
  <si>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</si>
  <si>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</si>
  <si>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</si>
  <si>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</si>
  <si>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</si>
  <si>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</si>
  <si>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</si>
  <si>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</si>
  <si>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</si>
  <si>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</si>
  <si>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</si>
  <si>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</si>
  <si>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</si>
  <si>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</si>
  <si>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</si>
  <si>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</si>
  <si>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</si>
  <si>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</si>
  <si>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</si>
  <si>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</si>
  <si>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</si>
  <si>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</si>
  <si>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</si>
  <si>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</si>
  <si>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</si>
  <si>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</si>
  <si>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</si>
  <si>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</si>
  <si>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</si>
  <si>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</si>
  <si>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</si>
  <si>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</si>
  <si>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</si>
  <si>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</si>
  <si>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</si>
  <si>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</si>
  <si>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</si>
  <si>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</si>
  <si>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</si>
  <si>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</si>
  <si>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</si>
  <si>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</si>
  <si>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</si>
  <si>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</si>
  <si>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</si>
  <si>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</si>
  <si>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</si>
  <si>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</si>
  <si>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</si>
  <si>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</si>
  <si>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</si>
  <si>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</si>
  <si>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</si>
  <si>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</si>
  <si>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</si>
  <si>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</si>
  <si>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</si>
  <si>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</si>
  <si>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</si>
  <si>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</si>
  <si>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</si>
  <si>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</si>
  <si>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</si>
  <si>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</si>
  <si>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</si>
  <si>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</si>
  <si>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</si>
  <si>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</si>
  <si>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</si>
  <si>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</si>
  <si>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</si>
  <si>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</si>
  <si>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</si>
  <si>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</si>
  <si>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</si>
  <si>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</si>
  <si>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</si>
  <si>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</si>
  <si>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</si>
  <si>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</si>
  <si>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</si>
  <si>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</si>
  <si>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</si>
  <si>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</si>
  <si>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</si>
  <si>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</si>
  <si>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</si>
  <si>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</si>
  <si>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</si>
  <si>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</si>
  <si>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</si>
  <si>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</si>
  <si>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</si>
  <si>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</si>
  <si>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</si>
  <si>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</si>
  <si>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</si>
  <si>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</si>
  <si>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</si>
  <si>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</si>
  <si>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</si>
  <si>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</si>
  <si>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</si>
  <si>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</si>
  <si>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</si>
  <si>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</si>
  <si>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</si>
  <si>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</si>
  <si>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</si>
  <si>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</si>
  <si>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</si>
  <si>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</si>
  <si>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</si>
  <si>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</si>
  <si>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</si>
  <si>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</si>
  <si>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</si>
  <si>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</si>
  <si>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</si>
  <si>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</si>
  <si>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</si>
  <si>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</si>
  <si>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</si>
  <si>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</si>
  <si>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</si>
  <si>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</si>
  <si>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</si>
  <si>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</si>
  <si>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</si>
  <si>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</si>
  <si>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</si>
  <si>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</si>
  <si>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</si>
  <si>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</si>
  <si>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</si>
  <si>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</si>
  <si>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</si>
  <si>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</si>
  <si>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</si>
  <si>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</si>
  <si>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</si>
  <si>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</si>
  <si>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</si>
  <si>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</si>
  <si>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</si>
  <si>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</si>
  <si>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</si>
  <si>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</si>
  <si>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</si>
  <si>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</si>
  <si>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</si>
  <si>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</si>
  <si>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</si>
  <si>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</si>
  <si>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</si>
  <si>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</si>
  <si>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</si>
  <si>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</si>
  <si>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</si>
  <si>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</si>
  <si>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</si>
  <si>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</si>
  <si>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</si>
  <si>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</si>
  <si>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</si>
  <si>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</si>
  <si>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</si>
  <si>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</si>
  <si>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</si>
  <si>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</si>
  <si>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</si>
  <si>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</si>
  <si>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</si>
  <si>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</si>
  <si>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</si>
  <si>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</si>
  <si>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</si>
  <si>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</si>
  <si>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</si>
  <si>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</si>
  <si>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</si>
  <si>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</si>
  <si>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</si>
  <si>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</si>
  <si>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</si>
  <si>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</si>
  <si>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</si>
  <si>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</si>
  <si>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</si>
  <si>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</si>
  <si>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</si>
  <si>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</si>
  <si>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</si>
  <si>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</si>
  <si>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</si>
  <si>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</si>
  <si>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</si>
  <si>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</si>
  <si>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</si>
  <si>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</si>
  <si>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</si>
  <si>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</si>
  <si>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</si>
  <si>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</si>
  <si>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</si>
  <si>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</si>
  <si>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</si>
  <si>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</si>
  <si>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</si>
  <si>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</si>
  <si>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</si>
  <si>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</si>
  <si>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</si>
  <si>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</si>
  <si>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</si>
  <si>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</si>
  <si>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</si>
  <si>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</si>
  <si>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</si>
  <si>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</si>
  <si>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</si>
  <si>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</si>
  <si>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</si>
  <si>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</si>
  <si>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</si>
  <si>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</si>
  <si>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</si>
  <si>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</si>
  <si>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</si>
  <si>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</si>
  <si>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</si>
  <si>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</si>
  <si>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</si>
  <si>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</si>
  <si>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</si>
  <si>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</si>
  <si>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</si>
  <si>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</si>
  <si>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</si>
  <si>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</si>
  <si>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</si>
  <si>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</si>
  <si>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</si>
  <si>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</si>
  <si>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</si>
  <si>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</si>
  <si>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</si>
  <si>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</si>
  <si>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</si>
  <si>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</si>
  <si>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</si>
  <si>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</si>
  <si>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</si>
  <si>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</si>
  <si>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</si>
  <si>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</si>
  <si>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</si>
  <si>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</si>
  <si>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</si>
  <si>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</si>
  <si>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</si>
  <si>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</si>
  <si>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</si>
  <si>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</si>
  <si>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</si>
  <si>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</si>
  <si>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</si>
  <si>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</si>
  <si>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</si>
  <si>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</si>
  <si>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</si>
  <si>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</si>
  <si>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</si>
  <si>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</si>
  <si>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</si>
  <si>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</si>
  <si>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</si>
  <si>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</si>
  <si>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</si>
  <si>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</si>
  <si>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</si>
  <si>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</si>
  <si>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</si>
  <si>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</si>
  <si>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</si>
  <si>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</si>
  <si>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</si>
  <si>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</si>
  <si>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</si>
  <si>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</si>
  <si>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</si>
  <si>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</si>
  <si>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</si>
  <si>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</si>
  <si>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</si>
  <si>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</si>
  <si>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</si>
  <si>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</si>
  <si>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</si>
  <si>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</si>
  <si>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</si>
  <si>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</si>
  <si>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</si>
  <si>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</si>
  <si>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</si>
  <si>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</si>
  <si>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</si>
  <si>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</si>
  <si>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</si>
  <si>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</si>
  <si>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</si>
  <si>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</si>
  <si>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</si>
  <si>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</si>
  <si>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</si>
  <si>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</si>
  <si>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</si>
  <si>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</si>
  <si>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</si>
  <si>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</si>
  <si>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</si>
  <si>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</si>
  <si>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</si>
  <si>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</si>
  <si>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</si>
  <si>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</si>
  <si>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</si>
  <si>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</si>
  <si>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</si>
  <si>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</si>
  <si>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</si>
  <si>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</si>
  <si>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</si>
  <si>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</si>
  <si>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</si>
  <si>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</si>
  <si>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</si>
  <si>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</si>
  <si>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</si>
  <si>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</si>
  <si>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</si>
  <si>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</si>
  <si>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</si>
  <si>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</si>
  <si>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</si>
  <si>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</si>
  <si>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</si>
  <si>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</si>
  <si>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</si>
  <si>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</si>
  <si>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</si>
  <si>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</si>
  <si>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</si>
  <si>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</si>
  <si>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</si>
  <si>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</si>
  <si>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</si>
  <si>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</si>
  <si>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</si>
  <si>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</si>
  <si>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</si>
  <si>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</si>
  <si>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</si>
  <si>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</si>
  <si>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</si>
  <si>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</si>
  <si>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</si>
  <si>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</si>
  <si>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</si>
  <si>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</si>
  <si>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</si>
  <si>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</si>
  <si>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</si>
  <si>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</si>
  <si>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</si>
  <si>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</si>
  <si>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</si>
  <si>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</si>
  <si>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</si>
  <si>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</si>
  <si>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</si>
  <si>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</si>
  <si>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</si>
  <si>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</si>
  <si>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</si>
  <si>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</si>
  <si>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</si>
  <si>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</si>
  <si>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</si>
  <si>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</si>
  <si>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</si>
  <si>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</si>
  <si>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</si>
  <si>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</si>
  <si>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</si>
  <si>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</si>
  <si>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</si>
  <si>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</si>
  <si>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</si>
  <si>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</si>
  <si>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</si>
  <si>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</si>
  <si>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</si>
  <si>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</si>
  <si>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</si>
  <si>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</si>
  <si>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</si>
  <si>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</si>
  <si>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</si>
  <si>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</si>
  <si>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</si>
  <si>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</si>
  <si>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</si>
  <si>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</si>
  <si>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</si>
  <si>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</si>
  <si>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</si>
  <si>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</si>
  <si>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</si>
  <si>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</si>
  <si>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</si>
  <si>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</si>
  <si>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</si>
  <si>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</si>
  <si>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</si>
  <si>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</si>
  <si>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</si>
  <si>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</si>
  <si>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</si>
  <si>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</si>
  <si>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</si>
  <si>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</si>
  <si>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</si>
  <si>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</si>
  <si>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</si>
  <si>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</si>
  <si>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</si>
  <si>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</si>
  <si>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</si>
  <si>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</si>
  <si>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</si>
  <si>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</si>
  <si>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</si>
  <si>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</si>
  <si>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</si>
  <si>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</si>
  <si>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</si>
  <si>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</si>
  <si>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</si>
  <si>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</si>
  <si>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</si>
  <si>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</si>
  <si>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</si>
  <si>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</si>
  <si>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</si>
  <si>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</si>
  <si>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</si>
  <si>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</si>
  <si>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</si>
  <si>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</si>
  <si>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</si>
  <si>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</si>
  <si>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</si>
  <si>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</si>
  <si>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</si>
  <si>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</si>
  <si>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</si>
  <si>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</si>
  <si>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</si>
  <si>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</si>
  <si>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</si>
  <si>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</si>
  <si>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</si>
  <si>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</si>
  <si>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</si>
  <si>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</si>
  <si>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</si>
  <si>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</si>
  <si>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</si>
  <si>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</si>
  <si>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</si>
  <si>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</si>
  <si>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</si>
  <si>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</si>
  <si>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</si>
  <si>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</si>
  <si>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</si>
  <si>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</si>
  <si>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</si>
  <si>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</si>
  <si>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</si>
  <si>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</si>
  <si>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</si>
  <si>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</si>
  <si>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</si>
  <si>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</si>
  <si>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</si>
  <si>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</si>
  <si>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</si>
  <si>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</si>
  <si>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</si>
  <si>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</si>
  <si>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</si>
  <si>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</si>
  <si>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</si>
  <si>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</si>
  <si>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</si>
  <si>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</si>
  <si>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</si>
  <si>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</si>
  <si>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</si>
  <si>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</si>
  <si>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</si>
  <si>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</si>
  <si>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</si>
  <si>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</si>
  <si>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</si>
  <si>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</si>
  <si>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</si>
  <si>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</si>
  <si>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</si>
  <si>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</si>
  <si>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</si>
  <si>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</si>
  <si>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</si>
  <si>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</si>
  <si>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</si>
  <si>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</si>
  <si>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</si>
  <si>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</si>
  <si>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</si>
  <si>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</si>
  <si>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</si>
  <si>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</si>
  <si>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</si>
  <si>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</si>
  <si>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</si>
  <si>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</si>
  <si>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</si>
  <si>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</si>
  <si>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</si>
  <si>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</si>
  <si>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</si>
  <si>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</si>
  <si>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</si>
  <si>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</si>
  <si>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</si>
  <si>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</si>
  <si>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</si>
  <si>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</si>
  <si>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</si>
  <si>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</si>
  <si>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</si>
  <si>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</si>
  <si>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</si>
  <si>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</si>
  <si>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</si>
  <si>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</si>
  <si>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</si>
  <si>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</si>
  <si>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</si>
  <si>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</si>
  <si>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</si>
  <si>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</si>
  <si>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</si>
  <si>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</si>
  <si>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</si>
  <si>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</si>
  <si>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</si>
  <si>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</si>
  <si>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</si>
  <si>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</si>
  <si>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</si>
  <si>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</si>
  <si>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</si>
  <si>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</si>
  <si>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</si>
  <si>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</si>
  <si>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</si>
  <si>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</si>
  <si>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</si>
  <si>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</si>
  <si>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</si>
  <si>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</si>
  <si>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</si>
  <si>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</si>
  <si>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</si>
  <si>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</si>
  <si>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</si>
  <si>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</si>
  <si>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</si>
  <si>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</si>
  <si>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</si>
  <si>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</si>
  <si>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</si>
  <si>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</si>
  <si>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</si>
  <si>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</si>
  <si>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</si>
  <si>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</si>
  <si>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</si>
  <si>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</si>
  <si>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</si>
  <si>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</si>
  <si>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</si>
  <si>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</si>
  <si>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</si>
  <si>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</si>
  <si>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</si>
  <si>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</si>
  <si>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</si>
  <si>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</si>
  <si>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</si>
  <si>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</si>
  <si>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</si>
  <si>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</si>
  <si>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</si>
  <si>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</si>
  <si>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</si>
  <si>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</si>
  <si>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</si>
  <si>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</si>
  <si>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</si>
  <si>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</si>
  <si>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</si>
  <si>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</si>
  <si>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</si>
  <si>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</si>
  <si>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</si>
  <si>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</si>
  <si>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</si>
  <si>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</si>
  <si>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</si>
  <si>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</si>
  <si>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</si>
  <si>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</si>
  <si>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</si>
  <si>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</si>
  <si>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</si>
  <si>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</si>
  <si>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</si>
  <si>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</si>
  <si>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</si>
  <si>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</si>
  <si>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</si>
  <si>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</si>
  <si>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</si>
  <si>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</si>
  <si>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</si>
  <si>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</si>
  <si>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</si>
  <si>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</si>
  <si>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</si>
  <si>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</si>
  <si>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</si>
  <si>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</si>
  <si>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</si>
  <si>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</si>
  <si>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</si>
  <si>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</si>
  <si>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</si>
  <si>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</si>
  <si>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</si>
  <si>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</si>
  <si>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</si>
  <si>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</si>
  <si>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</si>
  <si>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</si>
  <si>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</si>
  <si>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</si>
  <si>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</si>
  <si>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</si>
  <si>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</si>
  <si>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</si>
  <si>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</si>
  <si>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</si>
  <si>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</si>
  <si>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</si>
  <si>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</si>
  <si>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</si>
  <si>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</si>
  <si>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</si>
  <si>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</si>
  <si>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</si>
  <si>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</si>
  <si>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</si>
  <si>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</si>
  <si>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</si>
  <si>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</si>
  <si>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</si>
  <si>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</si>
  <si>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</si>
  <si>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</si>
  <si>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</si>
  <si>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</si>
  <si>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</si>
  <si>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</si>
  <si>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</si>
  <si>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</si>
  <si>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</si>
  <si>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</si>
  <si>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</si>
  <si>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</si>
  <si>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</si>
  <si>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</si>
  <si>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</si>
  <si>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</si>
  <si>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</si>
  <si>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</si>
  <si>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</si>
  <si>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</si>
  <si>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</si>
  <si>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</si>
  <si>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</si>
  <si>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</si>
  <si>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</si>
  <si>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</si>
  <si>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</si>
  <si>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</si>
  <si>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</si>
  <si>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</si>
  <si>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</si>
  <si>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</si>
  <si>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</si>
  <si>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</si>
  <si>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</si>
  <si>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</si>
  <si>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</si>
  <si>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</si>
  <si>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</si>
  <si>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</si>
  <si>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</si>
  <si>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</si>
  <si>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</si>
  <si>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</si>
  <si>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</si>
  <si>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</si>
  <si>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</si>
  <si>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</si>
  <si>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</si>
  <si>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</si>
  <si>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</si>
  <si>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</si>
  <si>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</si>
  <si>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</si>
  <si>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</si>
  <si>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</si>
  <si>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</si>
  <si>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</si>
  <si>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</si>
  <si>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</si>
  <si>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</si>
  <si>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</si>
  <si>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</si>
  <si>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</si>
  <si>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</si>
  <si>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</si>
  <si>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</si>
  <si>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</si>
  <si>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</si>
  <si>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</si>
  <si>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</si>
  <si>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</si>
  <si>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</si>
  <si>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</si>
  <si>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</si>
  <si>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</si>
  <si>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</si>
  <si>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</si>
  <si>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</si>
  <si>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</si>
  <si>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</si>
  <si>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</si>
  <si>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</si>
  <si>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</si>
  <si>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</si>
  <si>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</si>
  <si>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</si>
  <si>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</si>
  <si>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</si>
  <si>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</si>
  <si>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</si>
  <si>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</si>
  <si>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</si>
  <si>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</si>
  <si>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</si>
  <si>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</si>
  <si>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</si>
  <si>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</si>
  <si>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</si>
  <si>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</si>
  <si>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</si>
  <si>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</si>
  <si>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</si>
  <si>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</si>
  <si>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</si>
  <si>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</si>
  <si>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</si>
  <si>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</si>
  <si>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</si>
  <si>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</si>
  <si>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</si>
  <si>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</si>
  <si>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</si>
  <si>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</si>
  <si>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</si>
  <si>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</si>
  <si>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</si>
  <si>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</si>
  <si>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</si>
  <si>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</si>
  <si>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</si>
  <si>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</si>
  <si>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</si>
  <si>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</si>
  <si>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</si>
  <si>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</si>
  <si>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</si>
  <si>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</si>
  <si>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</si>
  <si>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</si>
  <si>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</si>
  <si>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</si>
  <si>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</si>
  <si>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</si>
  <si>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</si>
  <si>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</si>
  <si>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</si>
  <si>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</si>
  <si>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</si>
  <si>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</si>
  <si>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</si>
  <si>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</si>
  <si>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</si>
  <si>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</si>
  <si>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</si>
  <si>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</si>
  <si>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</si>
  <si>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</si>
  <si>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</si>
  <si>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</si>
  <si>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</si>
  <si>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</si>
  <si>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</si>
  <si>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</si>
  <si>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</si>
  <si>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</si>
  <si>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</si>
  <si>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</si>
  <si>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</si>
  <si>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</si>
  <si>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</si>
  <si>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</si>
  <si>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</si>
  <si>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</si>
  <si>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</si>
  <si>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</si>
  <si>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</si>
  <si>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</si>
  <si>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</si>
  <si>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</si>
  <si>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</si>
  <si>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</si>
  <si>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</si>
  <si>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</si>
  <si>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</si>
  <si>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</si>
  <si>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</si>
  <si>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</si>
  <si>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</si>
  <si>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</si>
  <si>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</si>
  <si>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</si>
  <si>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</si>
  <si>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</si>
  <si>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</si>
  <si>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</si>
  <si>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</si>
  <si>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</si>
  <si>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</si>
  <si>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</si>
  <si>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</si>
  <si>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</si>
  <si>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</si>
  <si>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</si>
  <si>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</si>
  <si>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</si>
  <si>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</si>
  <si>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</si>
  <si>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</si>
  <si>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</si>
  <si>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</si>
  <si>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</si>
  <si>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</si>
  <si>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</si>
  <si>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</si>
  <si>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</si>
  <si>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</si>
  <si>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</si>
  <si>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</si>
  <si>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</si>
  <si>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</si>
  <si>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</si>
  <si>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</si>
  <si>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</si>
  <si>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</si>
  <si>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</si>
  <si>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</si>
  <si>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</si>
  <si>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</si>
  <si>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</si>
  <si>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</si>
  <si>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</si>
  <si>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</si>
  <si>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</si>
  <si>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</si>
  <si>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</si>
  <si>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</si>
  <si>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</si>
  <si>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</si>
  <si>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</si>
  <si>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</si>
  <si>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</si>
  <si>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</si>
  <si>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</si>
  <si>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</si>
  <si>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</si>
  <si>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</si>
  <si>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</si>
  <si>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</si>
  <si>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</si>
  <si>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</si>
  <si>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</si>
  <si>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</si>
  <si>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</si>
  <si>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</si>
  <si>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</si>
  <si>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</si>
  <si>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</si>
  <si>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</si>
  <si>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</si>
  <si>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</si>
  <si>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</si>
  <si>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</si>
  <si>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</si>
  <si>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</si>
  <si>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</si>
  <si>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</si>
  <si>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</si>
  <si>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</si>
  <si>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</si>
  <si>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</si>
  <si>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</si>
  <si>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</si>
  <si>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</si>
  <si>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</si>
  <si>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</si>
  <si>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</si>
  <si>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</si>
  <si>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</si>
  <si>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</si>
  <si>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</si>
  <si>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</si>
  <si>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</si>
  <si>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</si>
  <si>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</si>
  <si>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</si>
  <si>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</si>
  <si>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</si>
  <si>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</si>
  <si>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</si>
  <si>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</si>
  <si>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</si>
  <si>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</si>
  <si>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</si>
  <si>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</si>
  <si>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</si>
  <si>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</si>
  <si>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</si>
  <si>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</si>
  <si>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</si>
  <si>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</si>
  <si>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</si>
  <si>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</si>
  <si>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</si>
  <si>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</si>
  <si>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</si>
  <si>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</si>
  <si>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</si>
  <si>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</si>
  <si>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</si>
  <si>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</si>
  <si>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</si>
  <si>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</si>
  <si>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</si>
  <si>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</si>
  <si>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</si>
  <si>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</si>
  <si>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</si>
  <si>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</si>
  <si>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</si>
  <si>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</si>
  <si>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</si>
  <si>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</si>
  <si>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</si>
  <si>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</si>
  <si>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</si>
  <si>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</si>
  <si>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</si>
  <si>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</si>
  <si>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</si>
  <si>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</si>
  <si>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</si>
  <si>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</si>
  <si>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</si>
  <si>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</si>
  <si>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</si>
  <si>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</si>
  <si>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</si>
  <si>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</si>
  <si>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</si>
  <si>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</si>
  <si>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</si>
  <si>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</si>
  <si>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</si>
  <si>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</si>
  <si>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</si>
  <si>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</si>
  <si>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</si>
  <si>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</si>
  <si>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</si>
  <si>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</si>
  <si>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</si>
  <si>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</si>
  <si>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</si>
  <si>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</si>
  <si>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</si>
  <si>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</si>
  <si>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</si>
  <si>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</si>
  <si>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</si>
  <si>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</si>
  <si>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</si>
  <si>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</si>
  <si>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</si>
  <si>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</si>
  <si>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</si>
  <si>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</si>
  <si>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</si>
  <si>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</si>
  <si>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</si>
  <si>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</si>
  <si>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</si>
  <si>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</si>
  <si>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</si>
  <si>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</si>
  <si>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</si>
  <si>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</si>
  <si>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</si>
  <si>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</si>
  <si>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</si>
  <si>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</si>
  <si>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</si>
  <si>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</si>
  <si>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</si>
  <si>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</si>
  <si>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</si>
  <si>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</si>
  <si>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</si>
  <si>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</si>
  <si>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</si>
  <si>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</si>
  <si>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</si>
  <si>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</si>
  <si>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</si>
  <si>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</si>
  <si>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</si>
  <si>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</si>
  <si>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</si>
  <si>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</si>
  <si>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</si>
  <si>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</si>
  <si>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</si>
  <si>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</si>
  <si>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</si>
  <si>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</si>
  <si>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</si>
  <si>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</si>
  <si>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</si>
  <si>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</si>
  <si>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</si>
  <si>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</si>
  <si>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</si>
  <si>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</si>
  <si>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</si>
  <si>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</si>
  <si>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</si>
  <si>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</si>
  <si>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</si>
  <si>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</si>
  <si>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</si>
  <si>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</si>
  <si>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</si>
  <si>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</si>
  <si>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</si>
  <si>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</si>
  <si>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</si>
  <si>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</si>
  <si>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</si>
  <si>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</si>
  <si>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</si>
  <si>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</si>
  <si>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</si>
  <si>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</si>
  <si>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</si>
  <si>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</si>
  <si>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</si>
  <si>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</si>
  <si>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</si>
  <si>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</si>
  <si>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</si>
  <si>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</si>
  <si>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</si>
  <si>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</si>
  <si>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</si>
  <si>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</si>
  <si>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</si>
  <si>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</si>
  <si>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</si>
  <si>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</si>
  <si>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</si>
  <si>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</si>
  <si>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</si>
  <si>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</si>
  <si>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</si>
  <si>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</si>
  <si>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</si>
  <si>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</si>
  <si>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</si>
  <si>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</si>
  <si>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</si>
  <si>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</si>
  <si>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</si>
  <si>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</si>
  <si>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</si>
  <si>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</si>
  <si>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</si>
  <si>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</si>
  <si>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</si>
  <si>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</si>
  <si>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</si>
  <si>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</si>
  <si>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</si>
  <si>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</si>
  <si>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</si>
  <si>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</si>
  <si>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</si>
  <si>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</si>
  <si>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</si>
  <si>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</si>
  <si>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</si>
  <si>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</si>
  <si>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</si>
  <si>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</si>
  <si>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</si>
  <si>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</si>
  <si>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</si>
  <si>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</si>
  <si>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</si>
  <si>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</si>
  <si>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</si>
  <si>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</si>
  <si>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</si>
  <si>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</si>
  <si>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</si>
  <si>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</si>
  <si>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</si>
  <si>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</si>
  <si>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</si>
  <si>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</si>
  <si>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</si>
  <si>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</si>
  <si>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</si>
  <si>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</si>
  <si>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</si>
  <si>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</si>
  <si>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</si>
  <si>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</si>
  <si>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</si>
  <si>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</si>
  <si>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</si>
  <si>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</si>
  <si>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</si>
  <si>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</si>
  <si>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</si>
  <si>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</si>
  <si>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</si>
  <si>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</si>
  <si>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</si>
  <si>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</si>
  <si>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</si>
  <si>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</si>
  <si>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</si>
  <si>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</si>
  <si>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</si>
  <si>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</si>
  <si>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</si>
  <si>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</si>
  <si>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</si>
  <si>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</si>
  <si>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</si>
  <si>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</si>
  <si>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</si>
  <si>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</si>
  <si>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</si>
  <si>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</si>
  <si>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</si>
  <si>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</si>
  <si>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</si>
  <si>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</si>
  <si>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</si>
  <si>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</si>
  <si>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</si>
  <si>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</si>
  <si>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</si>
  <si>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</si>
  <si>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</si>
  <si>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</si>
  <si>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</si>
  <si>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</si>
  <si>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</si>
  <si>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</si>
  <si>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</si>
  <si>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</si>
  <si>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</si>
  <si>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</si>
  <si>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</si>
  <si>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</si>
  <si>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</si>
  <si>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</si>
  <si>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</si>
  <si>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</si>
  <si>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</si>
  <si>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</si>
  <si>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</si>
  <si>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</si>
  <si>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</si>
  <si>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</si>
  <si>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</si>
  <si>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</si>
  <si>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</si>
  <si>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</si>
  <si>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</si>
  <si>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</si>
  <si>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</si>
  <si>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</si>
  <si>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</si>
  <si>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</si>
  <si>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</si>
  <si>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</si>
  <si>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</si>
  <si>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</si>
  <si>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</si>
  <si>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</si>
  <si>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</si>
  <si>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</si>
  <si>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</si>
  <si>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</si>
  <si>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</si>
  <si>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</si>
  <si>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</si>
  <si>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</si>
  <si>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</si>
  <si>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</si>
  <si>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</si>
  <si>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</si>
  <si>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</si>
  <si>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</si>
  <si>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</si>
  <si>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</si>
  <si>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</si>
  <si>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</si>
  <si>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</si>
  <si>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</si>
  <si>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</si>
  <si>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</si>
  <si>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</si>
  <si>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</si>
  <si>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</si>
  <si>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</si>
  <si>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</si>
  <si>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</si>
  <si>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</si>
  <si>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</si>
  <si>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</si>
  <si>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</si>
  <si>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</si>
  <si>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</si>
  <si>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</si>
  <si>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</si>
  <si>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</si>
  <si>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</si>
  <si>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</si>
  <si>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</si>
  <si>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</si>
  <si>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</si>
  <si>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</si>
  <si>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</si>
  <si>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</si>
  <si>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</si>
  <si>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</si>
  <si>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</si>
  <si>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</si>
  <si>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</si>
  <si>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</si>
  <si>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</si>
  <si>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</si>
  <si>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</si>
  <si>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</si>
  <si>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</si>
  <si>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</si>
  <si>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</si>
  <si>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</si>
  <si>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</si>
  <si>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</si>
  <si>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</si>
  <si>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</si>
  <si>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</si>
  <si>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</si>
  <si>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</si>
  <si>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</si>
  <si>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</si>
  <si>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</si>
  <si>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</si>
  <si>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</si>
  <si>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</si>
  <si>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</si>
  <si>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</si>
  <si>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</si>
  <si>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</si>
  <si>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</si>
  <si>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</si>
  <si>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</si>
  <si>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</si>
  <si>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</si>
  <si>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</si>
  <si>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</si>
  <si>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</si>
  <si>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</si>
  <si>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</si>
  <si>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</si>
  <si>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</si>
  <si>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</si>
  <si>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</si>
  <si>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</si>
  <si>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</si>
  <si>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</si>
  <si>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</si>
  <si>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</si>
  <si>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</si>
  <si>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</si>
  <si>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</si>
  <si>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</si>
  <si>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</si>
  <si>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</si>
  <si>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</si>
  <si>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</si>
  <si>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</si>
  <si>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</si>
  <si>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</si>
  <si>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</si>
  <si>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</si>
  <si>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</si>
  <si>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</si>
  <si>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</si>
  <si>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</si>
  <si>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</si>
  <si>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</si>
  <si>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</si>
  <si>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</si>
  <si>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</si>
  <si>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</si>
  <si>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</si>
  <si>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</si>
  <si>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</si>
  <si>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</si>
  <si>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</si>
  <si>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</si>
  <si>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</si>
  <si>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</si>
  <si>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</si>
  <si>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</si>
  <si>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</si>
  <si>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</si>
  <si>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</si>
  <si>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</si>
  <si>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</si>
  <si>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</si>
  <si>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</si>
  <si>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</si>
  <si>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</si>
  <si>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</si>
  <si>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</si>
  <si>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</si>
  <si>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</si>
  <si>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</si>
  <si>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</si>
  <si>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</si>
  <si>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</si>
  <si>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</si>
  <si>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</si>
  <si>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</si>
  <si>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</si>
  <si>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</si>
  <si>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</si>
  <si>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</si>
  <si>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</si>
  <si>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</si>
  <si>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</si>
  <si>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</si>
  <si>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</si>
  <si>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</si>
  <si>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</si>
  <si>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</si>
  <si>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</si>
  <si>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</si>
  <si>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</si>
  <si>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</si>
  <si>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</si>
  <si>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</si>
  <si>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</si>
  <si>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</si>
  <si>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</si>
  <si>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</si>
  <si>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</si>
  <si>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</si>
  <si>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</si>
  <si>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</si>
  <si>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</si>
  <si>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</si>
  <si>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</si>
  <si>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</si>
  <si>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</si>
  <si>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</si>
  <si>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</si>
  <si>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</si>
  <si>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</si>
  <si>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</si>
  <si>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</si>
  <si>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</si>
  <si>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</si>
  <si>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</si>
  <si>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</si>
  <si>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</si>
  <si>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</si>
  <si>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</si>
  <si>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</si>
  <si>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</si>
  <si>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</si>
  <si>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</si>
  <si>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</si>
  <si>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</si>
  <si>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</si>
  <si>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</si>
  <si>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</si>
  <si>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</si>
  <si>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</si>
  <si>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</si>
  <si>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</si>
  <si>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</si>
  <si>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</si>
  <si>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</si>
  <si>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</si>
  <si>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</si>
  <si>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</si>
  <si>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</si>
  <si>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</si>
  <si>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</si>
  <si>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</si>
  <si>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</si>
  <si>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</si>
  <si>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</si>
  <si>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</si>
  <si>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</si>
  <si>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</si>
  <si>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</si>
  <si>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</si>
  <si>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</si>
  <si>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</si>
  <si>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</si>
  <si>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</si>
  <si>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</si>
  <si>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</si>
  <si>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</si>
  <si>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</si>
  <si>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</si>
  <si>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</si>
  <si>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</si>
  <si>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</si>
  <si>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</si>
  <si>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</si>
  <si>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</si>
  <si>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</si>
  <si>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</si>
  <si>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</si>
  <si>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</si>
  <si>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</si>
  <si>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</si>
  <si>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</si>
  <si>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</si>
  <si>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</si>
  <si>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</si>
  <si>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</si>
  <si>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</si>
  <si>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</si>
  <si>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</si>
  <si>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</si>
  <si>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</si>
  <si>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</si>
  <si>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</si>
  <si>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</si>
  <si>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</si>
  <si>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</si>
  <si>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</si>
  <si>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</si>
  <si>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</si>
  <si>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</si>
  <si>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</si>
  <si>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</si>
  <si>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</si>
  <si>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</si>
  <si>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</si>
  <si>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</si>
  <si>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</si>
  <si>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</si>
  <si>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</si>
  <si>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</si>
  <si>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</si>
  <si>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</si>
  <si>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</si>
  <si>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</si>
  <si>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</si>
  <si>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</si>
  <si>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</si>
  <si>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</si>
  <si>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</si>
  <si>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</si>
  <si>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</si>
  <si>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</si>
  <si>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</si>
  <si>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</si>
  <si>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</si>
  <si>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</si>
  <si>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</si>
  <si>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</si>
  <si>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</si>
  <si>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</si>
  <si>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</si>
  <si>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</si>
  <si>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</si>
  <si>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</si>
  <si>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</si>
  <si>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</si>
  <si>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</si>
  <si>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</si>
  <si>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</si>
  <si>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</si>
  <si>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</si>
  <si>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</si>
  <si>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</si>
  <si>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</si>
  <si>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</si>
  <si>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</si>
  <si>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</si>
  <si>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</si>
  <si>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</si>
  <si>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</si>
  <si>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</si>
  <si>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</si>
  <si>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</si>
  <si>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</si>
  <si>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</si>
  <si>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</si>
  <si>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</si>
  <si>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</si>
  <si>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</si>
  <si>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</si>
  <si>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</si>
  <si>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</si>
  <si>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</si>
  <si>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</si>
  <si>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</si>
  <si>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</si>
  <si>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</si>
  <si>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</si>
  <si>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</si>
  <si>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</si>
  <si>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</si>
  <si>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</si>
  <si>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</si>
  <si>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</si>
  <si>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</si>
  <si>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</si>
  <si>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</si>
  <si>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</si>
  <si>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</si>
  <si>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</si>
  <si>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</si>
  <si>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</si>
  <si>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</si>
  <si>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</si>
  <si>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</si>
  <si>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</si>
  <si>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</si>
  <si>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</si>
  <si>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</si>
  <si>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</si>
  <si>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</si>
  <si>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</si>
  <si>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</si>
  <si>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</si>
  <si>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</si>
  <si>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</si>
  <si>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</si>
  <si>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</si>
  <si>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</si>
  <si>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</si>
  <si>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</si>
  <si>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</si>
  <si>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</si>
  <si>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</si>
  <si>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</si>
  <si>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</si>
  <si>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</si>
  <si>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</si>
  <si>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</si>
  <si>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</si>
  <si>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</si>
  <si>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</si>
  <si>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</si>
  <si>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</si>
  <si>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</si>
  <si>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</si>
  <si>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</si>
  <si>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</si>
  <si>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</si>
  <si>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</si>
  <si>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</si>
  <si>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</si>
  <si>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</si>
  <si>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</si>
  <si>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</si>
  <si>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</si>
  <si>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</si>
  <si>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</si>
  <si>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</si>
  <si>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</si>
  <si>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</si>
  <si>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</si>
  <si>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</si>
  <si>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</si>
  <si>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</si>
  <si>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</si>
  <si>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</si>
  <si>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</si>
  <si>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</si>
  <si>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</si>
  <si>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</si>
  <si>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</si>
  <si>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</si>
  <si>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</si>
  <si>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</si>
  <si>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</si>
  <si>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</si>
  <si>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</si>
  <si>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</si>
  <si>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</si>
  <si>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</si>
  <si>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</si>
  <si>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</si>
  <si>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</si>
  <si>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</si>
  <si>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</si>
  <si>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</si>
  <si>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</si>
  <si>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</si>
  <si>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</si>
  <si>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</si>
  <si>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</si>
  <si>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</si>
  <si>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</si>
  <si>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</si>
  <si>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</si>
  <si>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</si>
  <si>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</si>
  <si>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</si>
  <si>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</si>
  <si>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</si>
  <si>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</si>
  <si>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</si>
  <si>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</si>
  <si>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</si>
  <si>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</si>
  <si>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</si>
  <si>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</si>
  <si>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</si>
  <si>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</si>
  <si>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</si>
  <si>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</si>
  <si>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</si>
  <si>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</si>
  <si>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</si>
  <si>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</si>
  <si>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</si>
  <si>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</si>
  <si>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</si>
  <si>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</si>
  <si>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</si>
  <si>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</si>
  <si>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</si>
  <si>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</si>
  <si>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</si>
  <si>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</si>
  <si>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</si>
  <si>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</si>
  <si>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</si>
  <si>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</si>
  <si>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</si>
  <si>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</si>
  <si>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</si>
  <si>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</si>
  <si>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</si>
  <si>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</si>
  <si>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</si>
  <si>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</si>
  <si>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</si>
  <si>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</si>
  <si>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</si>
  <si>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</si>
  <si>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</si>
  <si>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</si>
  <si>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</si>
  <si>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</si>
  <si>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</si>
  <si>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</si>
  <si>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</si>
  <si>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</si>
  <si>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</si>
  <si>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</si>
  <si>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</si>
  <si>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</si>
  <si>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</si>
  <si>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</si>
  <si>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</si>
  <si>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</si>
  <si>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</si>
  <si>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</si>
  <si>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</si>
  <si>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</si>
  <si>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</si>
  <si>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</si>
  <si>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</si>
  <si>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</si>
  <si>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</si>
  <si>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</si>
  <si>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</si>
  <si>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</si>
  <si>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</si>
  <si>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</si>
  <si>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</si>
  <si>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</si>
  <si>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</si>
  <si>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</si>
  <si>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</si>
  <si>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</si>
  <si>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</si>
  <si>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</si>
  <si>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</si>
  <si>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</si>
  <si>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</si>
  <si>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</si>
  <si>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</si>
  <si>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</si>
  <si>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</si>
  <si>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</si>
  <si>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</si>
  <si>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</si>
  <si>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</si>
  <si>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</si>
  <si>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</si>
  <si>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</si>
  <si>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</si>
  <si>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</si>
  <si>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</si>
  <si>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</si>
  <si>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</si>
  <si>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</si>
  <si>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</si>
  <si>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</si>
  <si>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</si>
  <si>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</si>
  <si>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</si>
  <si>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</si>
  <si>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</si>
  <si>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</si>
  <si>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</si>
  <si>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</si>
  <si>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</si>
  <si>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</si>
  <si>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</si>
  <si>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</si>
  <si>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</si>
  <si>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</si>
  <si>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</si>
  <si>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</si>
  <si>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</si>
  <si>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</si>
  <si>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</si>
  <si>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</si>
  <si>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</si>
  <si>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</si>
  <si>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</si>
  <si>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</si>
  <si>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</si>
  <si>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</si>
  <si>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</si>
  <si>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</si>
  <si>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</si>
  <si>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</si>
  <si>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</si>
  <si>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</si>
  <si>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</si>
  <si>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</si>
  <si>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</si>
  <si>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</si>
  <si>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</si>
  <si>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</si>
  <si>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</si>
  <si>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</si>
  <si>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</si>
  <si>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</si>
  <si>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</si>
  <si>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</si>
  <si>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</si>
  <si>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</si>
  <si>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</si>
  <si>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</si>
  <si>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</si>
  <si>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</si>
  <si>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</si>
  <si>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</si>
  <si>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</si>
  <si>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</si>
  <si>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</si>
  <si>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</si>
  <si>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</si>
  <si>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</si>
  <si>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</si>
  <si>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</si>
  <si>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</si>
  <si>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</si>
  <si>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</si>
  <si>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</si>
  <si>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</si>
  <si>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</si>
  <si>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</si>
  <si>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</si>
  <si>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</si>
  <si>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</si>
  <si>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</si>
  <si>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</si>
  <si>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</si>
  <si>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</si>
  <si>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</si>
  <si>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</si>
  <si>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</si>
  <si>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</si>
  <si>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</si>
  <si>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</si>
  <si>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</si>
  <si>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</si>
  <si>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</si>
  <si>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</si>
  <si>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</si>
  <si>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</si>
  <si>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</si>
  <si>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</si>
  <si>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</si>
  <si>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</si>
  <si>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</si>
  <si>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</si>
  <si>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</si>
  <si>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</si>
  <si>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</si>
  <si>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</si>
  <si>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</si>
  <si>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</si>
  <si>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</si>
  <si>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</si>
  <si>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</si>
  <si>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</si>
  <si>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</si>
  <si>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</si>
  <si>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</si>
  <si>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</si>
  <si>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</si>
  <si>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</si>
  <si>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</si>
  <si>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</si>
  <si>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</si>
  <si>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</si>
  <si>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</si>
  <si>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</si>
  <si>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</si>
  <si>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</si>
  <si>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</si>
  <si>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</si>
  <si>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</si>
  <si>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</si>
  <si>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</si>
  <si>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</si>
  <si>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</si>
  <si>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</si>
  <si>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</si>
  <si>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</si>
  <si>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</si>
  <si>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</si>
  <si>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</si>
  <si>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</si>
  <si>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</si>
  <si>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</si>
  <si>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</si>
  <si>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</si>
  <si>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</si>
  <si>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</si>
  <si>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</si>
  <si>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</si>
  <si>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</si>
  <si>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</si>
  <si>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</si>
  <si>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</si>
  <si>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</si>
  <si>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</si>
  <si>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</si>
  <si>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</si>
  <si>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</si>
  <si>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</si>
  <si>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</si>
  <si>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</si>
  <si>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</si>
  <si>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</si>
  <si>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</si>
  <si>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</si>
  <si>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</si>
  <si>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</si>
  <si>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</si>
  <si>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</si>
  <si>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</si>
  <si>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</si>
  <si>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</si>
  <si>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</si>
  <si>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</si>
  <si>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</si>
  <si>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</si>
  <si>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</si>
  <si>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</si>
  <si>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</si>
  <si>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</si>
  <si>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</si>
  <si>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</si>
  <si>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</si>
  <si>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</si>
  <si>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</si>
  <si>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</si>
  <si>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</si>
  <si>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</si>
  <si>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</si>
  <si>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</si>
  <si>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</si>
  <si>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</si>
  <si>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</si>
  <si>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</si>
  <si>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</si>
  <si>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</si>
  <si>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</si>
  <si>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</si>
  <si>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</si>
  <si>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</si>
  <si>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</si>
  <si>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</si>
  <si>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</si>
  <si>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</si>
  <si>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</si>
  <si>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</si>
  <si>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</si>
  <si>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</si>
  <si>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</si>
  <si>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</si>
  <si>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</si>
  <si>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</si>
  <si>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</si>
  <si>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</si>
  <si>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</si>
  <si>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</si>
  <si>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</si>
  <si>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</si>
  <si>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</si>
  <si>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</si>
  <si>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</si>
  <si>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</si>
  <si>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</si>
  <si>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</si>
  <si>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</si>
  <si>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</si>
  <si>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</si>
  <si>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</si>
  <si>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</si>
  <si>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</si>
  <si>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</si>
  <si>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</si>
  <si>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</si>
  <si>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</si>
  <si>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</si>
  <si>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</si>
  <si>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</si>
  <si>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</si>
  <si>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</si>
  <si>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</si>
  <si>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</si>
  <si>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</si>
  <si>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</si>
  <si>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</si>
  <si>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</si>
  <si>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</si>
  <si>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</si>
  <si>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</si>
  <si>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</si>
  <si>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</si>
  <si>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</si>
  <si>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</si>
  <si>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</si>
  <si>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</si>
  <si>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</si>
  <si>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</si>
  <si>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</si>
  <si>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</si>
  <si>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</si>
  <si>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</si>
  <si>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</si>
  <si>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</si>
  <si>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</si>
  <si>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</si>
  <si>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</si>
  <si>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</si>
  <si>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</si>
  <si>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</si>
  <si>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</si>
  <si>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</si>
  <si>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</si>
  <si>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</si>
  <si>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</si>
  <si>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</si>
  <si>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</si>
  <si>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</si>
  <si>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</si>
  <si>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</si>
  <si>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</si>
  <si>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</si>
  <si>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</si>
  <si>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</si>
  <si>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</si>
  <si>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</si>
  <si>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</si>
  <si>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</si>
  <si>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</si>
  <si>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</si>
  <si>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</si>
  <si>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</si>
  <si>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</si>
  <si>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</si>
  <si>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</si>
  <si>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</si>
  <si>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</si>
  <si>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</si>
  <si>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</si>
  <si>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</si>
  <si>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</si>
  <si>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</si>
  <si>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</si>
  <si>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</si>
  <si>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</si>
  <si>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</si>
  <si>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</si>
  <si>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</si>
  <si>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</si>
  <si>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</si>
  <si>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</si>
  <si>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</si>
  <si>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</si>
  <si>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</si>
  <si>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</si>
  <si>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</si>
  <si>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</si>
  <si>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</si>
  <si>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</si>
  <si>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</si>
  <si>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</si>
  <si>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</si>
  <si>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</si>
  <si>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</si>
  <si>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</si>
  <si>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</si>
  <si>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</si>
  <si>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</si>
  <si>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</si>
  <si>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</si>
  <si>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</si>
  <si>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</si>
  <si>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</si>
  <si>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</si>
  <si>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</si>
  <si>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</si>
  <si>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</si>
  <si>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</si>
  <si>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</si>
  <si>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</si>
  <si>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</si>
  <si>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</si>
  <si>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</si>
  <si>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</si>
  <si>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</si>
  <si>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</si>
  <si>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</si>
  <si>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</si>
  <si>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</si>
  <si>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</si>
  <si>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</si>
  <si>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</si>
  <si>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</si>
  <si>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</si>
  <si>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</si>
  <si>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</si>
  <si>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</si>
  <si>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</si>
  <si>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</si>
  <si>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</si>
  <si>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</si>
  <si>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</si>
  <si>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</si>
  <si>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</si>
  <si>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</si>
  <si>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</si>
  <si>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</si>
  <si>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</si>
  <si>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</si>
  <si>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</si>
  <si>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</si>
  <si>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</si>
  <si>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</si>
  <si>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</si>
  <si>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</si>
  <si>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</si>
  <si>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</si>
  <si>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</si>
  <si>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</si>
  <si>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</si>
  <si>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</si>
  <si>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</si>
  <si>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</si>
  <si>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</si>
  <si>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</si>
  <si>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</si>
  <si>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</si>
  <si>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</si>
  <si>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</si>
  <si>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</si>
  <si>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</si>
  <si>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</si>
  <si>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</si>
  <si>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</si>
  <si>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</si>
  <si>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</si>
  <si>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</si>
  <si>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</si>
  <si>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</si>
  <si>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</si>
  <si>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</si>
  <si>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</si>
  <si>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</si>
  <si>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</si>
  <si>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</si>
  <si>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</si>
  <si>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</si>
  <si>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</si>
  <si>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</si>
  <si>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</si>
  <si>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</si>
  <si>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</si>
  <si>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</si>
  <si>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</si>
  <si>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</si>
  <si>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</si>
  <si>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</si>
  <si>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</si>
  <si>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</si>
  <si>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</si>
  <si>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</si>
  <si>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</si>
  <si>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</si>
  <si>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</si>
  <si>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</si>
  <si>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</si>
  <si>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</si>
  <si>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</si>
  <si>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</si>
  <si>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</si>
  <si>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</si>
  <si>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</si>
  <si>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</si>
  <si>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</si>
  <si>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</si>
  <si>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</si>
  <si>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</si>
  <si>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</si>
  <si>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</si>
  <si>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</si>
  <si>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</si>
  <si>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</si>
  <si>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</si>
  <si>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</si>
  <si>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</si>
  <si>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</si>
  <si>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</si>
  <si>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</si>
  <si>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</si>
  <si>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</si>
  <si>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</si>
  <si>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</si>
  <si>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</si>
  <si>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</si>
  <si>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</si>
  <si>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</si>
  <si>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</si>
  <si>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</si>
  <si>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</si>
  <si>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</si>
  <si>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</si>
  <si>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</si>
  <si>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</si>
  <si>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</si>
  <si>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</si>
  <si>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</si>
  <si>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</si>
  <si>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</si>
  <si>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</si>
  <si>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</si>
  <si>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</si>
  <si>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</si>
  <si>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</si>
  <si>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</si>
  <si>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</si>
  <si>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</si>
  <si>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</si>
  <si>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</si>
  <si>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</si>
  <si>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</si>
  <si>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</si>
  <si>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</si>
  <si>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</si>
  <si>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</si>
  <si>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</si>
  <si>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</si>
  <si>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</si>
  <si>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</si>
  <si>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</si>
  <si>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</si>
  <si>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</si>
  <si>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</si>
  <si>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</si>
  <si>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</si>
  <si>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</si>
  <si>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</si>
  <si>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</si>
  <si>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</si>
  <si>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</si>
  <si>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</si>
  <si>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</si>
  <si>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</si>
  <si>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</si>
  <si>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</si>
  <si>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</si>
  <si>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</si>
  <si>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</si>
  <si>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</si>
  <si>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</si>
  <si>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</si>
  <si>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</si>
  <si>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</si>
  <si>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</si>
  <si>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</si>
  <si>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</si>
  <si>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</si>
  <si>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</si>
  <si>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</si>
  <si>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</si>
  <si>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</si>
  <si>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</si>
  <si>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</si>
  <si>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</si>
  <si>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</si>
  <si>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</si>
  <si>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</si>
  <si>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</si>
  <si>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</si>
  <si>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</si>
  <si>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</si>
  <si>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</si>
  <si>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</si>
  <si>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</si>
  <si>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</si>
  <si>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</si>
  <si>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</si>
  <si>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</si>
  <si>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</si>
  <si>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</si>
  <si>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</si>
  <si>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</si>
  <si>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</si>
  <si>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</si>
  <si>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</si>
  <si>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</si>
  <si>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</si>
  <si>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</si>
  <si>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</si>
  <si>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</si>
  <si>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</si>
  <si>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</si>
  <si>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</si>
  <si>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</si>
  <si>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</si>
  <si>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</si>
  <si>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</si>
  <si>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</si>
  <si>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</si>
  <si>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</si>
  <si>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</si>
  <si>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</si>
  <si>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</si>
  <si>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</si>
  <si>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</si>
  <si>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</si>
  <si>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</si>
  <si>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</si>
  <si>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</si>
  <si>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</si>
  <si>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</si>
  <si>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</si>
  <si>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</si>
  <si>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</si>
  <si>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</si>
  <si>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</si>
  <si>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</si>
  <si>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</si>
  <si>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</si>
  <si>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</si>
  <si>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</si>
  <si>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</si>
  <si>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</si>
  <si>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</si>
  <si>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</si>
  <si>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</si>
  <si>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</si>
  <si>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</si>
  <si>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</si>
  <si>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</si>
  <si>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</si>
  <si>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</si>
  <si>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</si>
  <si>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</si>
  <si>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</si>
  <si>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</si>
  <si>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</si>
  <si>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</si>
  <si>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</si>
  <si>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</si>
  <si>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</si>
  <si>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</si>
  <si>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</si>
  <si>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</si>
  <si>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</si>
  <si>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</si>
  <si>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</si>
  <si>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</si>
  <si>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</si>
  <si>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</si>
  <si>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</si>
  <si>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</si>
  <si>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</si>
  <si>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</si>
  <si>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</si>
  <si>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</si>
  <si>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</si>
  <si>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</si>
  <si>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</si>
  <si>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</si>
  <si>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</si>
  <si>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</si>
  <si>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</si>
  <si>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</si>
  <si>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</si>
  <si>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</si>
  <si>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</si>
  <si>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</si>
  <si>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</si>
  <si>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</si>
  <si>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</si>
  <si>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</si>
  <si>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</si>
  <si>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</si>
  <si>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</si>
  <si>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</si>
  <si>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</si>
  <si>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</si>
  <si>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</si>
  <si>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</si>
  <si>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</si>
  <si>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</si>
  <si>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</si>
  <si>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</si>
  <si>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</si>
  <si>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</si>
  <si>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</si>
  <si>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</si>
  <si>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</si>
  <si>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</si>
  <si>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</si>
  <si>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</si>
  <si>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</si>
  <si>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</si>
  <si>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</si>
  <si>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</si>
  <si>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</si>
  <si>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</si>
  <si>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</si>
  <si>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</si>
  <si>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</si>
  <si>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</si>
  <si>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</si>
  <si>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</si>
  <si>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</si>
  <si>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</si>
  <si>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</si>
  <si>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</si>
  <si>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</si>
  <si>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</si>
  <si>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</si>
  <si>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</si>
  <si>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</si>
  <si>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</si>
  <si>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</si>
  <si>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</si>
  <si>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</si>
  <si>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</si>
  <si>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</si>
  <si>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</si>
  <si>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</si>
  <si>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</si>
  <si>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</si>
  <si>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</si>
  <si>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</si>
  <si>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</si>
  <si>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</si>
  <si>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</si>
  <si>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</si>
  <si>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</si>
  <si>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</si>
  <si>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</si>
  <si>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</si>
  <si>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</si>
  <si>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</si>
  <si>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</si>
  <si>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</si>
  <si>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</si>
  <si>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</si>
  <si>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</si>
  <si>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</si>
  <si>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</si>
  <si>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</si>
  <si>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</si>
  <si>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</si>
  <si>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</si>
  <si>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</si>
  <si>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</si>
  <si>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</si>
  <si>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</si>
  <si>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</si>
  <si>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</si>
  <si>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</si>
  <si>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</si>
  <si>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</si>
  <si>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</si>
  <si>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</si>
  <si>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</si>
  <si>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</si>
  <si>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</si>
  <si>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</si>
  <si>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</si>
  <si>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</si>
  <si>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</si>
  <si>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</si>
  <si>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</si>
  <si>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</si>
  <si>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</si>
  <si>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</si>
  <si>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</si>
  <si>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</si>
  <si>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</si>
  <si>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</si>
  <si>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</si>
  <si>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</si>
  <si>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</si>
  <si>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</si>
  <si>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</si>
  <si>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</si>
  <si>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</si>
  <si>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</si>
  <si>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</si>
  <si>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</si>
  <si>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</si>
  <si>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</si>
  <si>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</si>
  <si>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</si>
  <si>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</si>
  <si>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</si>
  <si>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</si>
  <si>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</si>
  <si>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</si>
  <si>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</si>
  <si>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</si>
  <si>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</si>
  <si>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</si>
  <si>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</si>
  <si>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</si>
  <si>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</si>
  <si>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</si>
  <si>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</si>
  <si>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</si>
  <si>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</si>
  <si>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</si>
  <si>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</si>
  <si>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</si>
  <si>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</si>
  <si>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</si>
  <si>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</si>
  <si>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</si>
  <si>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</si>
  <si>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</si>
  <si>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</si>
  <si>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</si>
  <si>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</si>
  <si>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</si>
  <si>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</si>
  <si>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</si>
  <si>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</si>
  <si>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</si>
  <si>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</si>
  <si>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</si>
  <si>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</si>
  <si>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</si>
  <si>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</si>
  <si>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</si>
  <si>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</si>
  <si>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</si>
  <si>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</si>
  <si>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</si>
  <si>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</si>
  <si>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</si>
  <si>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</si>
  <si>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</si>
  <si>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</si>
  <si>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</si>
  <si>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</si>
  <si>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</si>
  <si>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</si>
  <si>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</si>
  <si>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</si>
  <si>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</si>
  <si>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</si>
  <si>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</si>
  <si>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</si>
  <si>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</si>
  <si>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</si>
  <si>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</si>
  <si>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</si>
  <si>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</si>
  <si>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</si>
  <si>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</si>
  <si>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</si>
  <si>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</si>
  <si>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</si>
  <si>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</si>
  <si>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</si>
  <si>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</si>
  <si>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</si>
  <si>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</si>
  <si>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</si>
  <si>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</si>
  <si>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</si>
  <si>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</si>
  <si>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</si>
  <si>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</si>
  <si>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</si>
  <si>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</si>
  <si>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</si>
  <si>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</si>
  <si>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</si>
  <si>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</si>
  <si>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</si>
  <si>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</si>
  <si>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</si>
  <si>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</si>
  <si>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</si>
  <si>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</si>
  <si>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</si>
  <si>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</si>
  <si>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</si>
  <si>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</si>
  <si>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</si>
  <si>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</si>
  <si>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</si>
  <si>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</si>
  <si>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</si>
  <si>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</si>
  <si>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</si>
  <si>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</si>
  <si>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</si>
  <si>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</si>
  <si>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</si>
  <si>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</si>
  <si>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</si>
  <si>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</si>
  <si>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</si>
  <si>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</si>
  <si>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</si>
  <si>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</si>
  <si>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</si>
  <si>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</si>
  <si>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</si>
  <si>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</si>
  <si>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</si>
  <si>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</si>
  <si>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</si>
  <si>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</si>
  <si>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</si>
  <si>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</si>
  <si>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</si>
  <si>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</si>
  <si>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</si>
  <si>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</si>
  <si>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</si>
  <si>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</si>
  <si>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</si>
  <si>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</si>
  <si>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</si>
  <si>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</si>
  <si>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</si>
  <si>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</si>
  <si>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</si>
  <si>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</si>
  <si>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</si>
  <si>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</si>
  <si>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</si>
  <si>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</si>
  <si>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</si>
  <si>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</si>
  <si>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</si>
  <si>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</si>
  <si>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</si>
  <si>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</si>
  <si>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</si>
  <si>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</si>
  <si>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</si>
  <si>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</si>
  <si>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</si>
  <si>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</si>
  <si>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</si>
  <si>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</si>
  <si>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</si>
  <si>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</si>
  <si>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</si>
  <si>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</si>
  <si>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</si>
  <si>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</si>
  <si>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</si>
  <si>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</si>
  <si>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</si>
  <si>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</si>
  <si>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</si>
  <si>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</si>
  <si>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</si>
  <si>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</si>
  <si>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</si>
  <si>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</si>
  <si>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</si>
  <si>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</si>
  <si>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</si>
  <si>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</si>
  <si>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</si>
  <si>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</si>
  <si>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</si>
  <si>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</si>
  <si>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</si>
  <si>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</si>
  <si>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</si>
  <si>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</si>
  <si>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</si>
  <si>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</si>
  <si>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</si>
  <si>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</si>
  <si>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</si>
  <si>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</si>
  <si>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</si>
  <si>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</si>
  <si>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</si>
  <si>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</si>
  <si>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</si>
  <si>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</si>
  <si>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</si>
  <si>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</si>
  <si>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</si>
  <si>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</si>
  <si>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</si>
  <si>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</si>
  <si>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</si>
  <si>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</si>
  <si>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</si>
  <si>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</si>
  <si>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</si>
  <si>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</si>
  <si>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</si>
  <si>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</si>
  <si>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</si>
  <si>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</si>
  <si>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</si>
  <si>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</si>
  <si>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</si>
  <si>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</si>
  <si>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</si>
  <si>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</si>
  <si>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</si>
  <si>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</si>
  <si>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</si>
  <si>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</si>
  <si>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</si>
  <si>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</si>
  <si>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</si>
  <si>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</si>
  <si>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</si>
  <si>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</si>
  <si>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</si>
  <si>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</si>
  <si>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</si>
  <si>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</si>
  <si>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</si>
  <si>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</si>
  <si>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</si>
  <si>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</si>
  <si>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</si>
  <si>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</si>
  <si>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</si>
  <si>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</si>
  <si>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</si>
  <si>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</si>
  <si>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</si>
  <si>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</si>
  <si>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</si>
  <si>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</si>
  <si>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</si>
  <si>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</si>
  <si>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</si>
  <si>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</si>
  <si>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</si>
  <si>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</si>
  <si>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</si>
  <si>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</si>
  <si>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</si>
  <si>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</si>
  <si>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</si>
  <si>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</si>
  <si>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</si>
  <si>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</si>
  <si>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</si>
  <si>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</si>
  <si>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</si>
  <si>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</si>
  <si>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</si>
  <si>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</si>
  <si>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</si>
  <si>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</si>
  <si>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</si>
  <si>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</si>
  <si>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</si>
  <si>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</si>
  <si>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</si>
  <si>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</si>
  <si>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</si>
  <si>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</si>
  <si>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</si>
  <si>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</si>
  <si>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</si>
  <si>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</si>
  <si>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</si>
  <si>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</si>
  <si>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</si>
  <si>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</si>
  <si>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</si>
  <si>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</si>
  <si>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</si>
  <si>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</si>
  <si>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</si>
  <si>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</si>
  <si>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</si>
  <si>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</si>
  <si>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</si>
  <si>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</si>
  <si>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</si>
  <si>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</si>
  <si>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</si>
  <si>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</si>
  <si>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</si>
  <si>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</si>
  <si>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</si>
  <si>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</si>
  <si>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</si>
  <si>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</si>
  <si>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</si>
  <si>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</si>
  <si>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</si>
  <si>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</si>
  <si>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</si>
  <si>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</si>
  <si>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</si>
  <si>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</si>
  <si>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</si>
  <si>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</si>
  <si>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</si>
  <si>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</si>
  <si>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</si>
  <si>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</si>
  <si>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</si>
  <si>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</si>
  <si>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</si>
  <si>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</si>
  <si>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</si>
  <si>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</si>
  <si>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</si>
  <si>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</si>
  <si>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</si>
  <si>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</si>
  <si>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</si>
  <si>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</si>
  <si>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</si>
  <si>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</si>
  <si>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</si>
  <si>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</si>
  <si>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</si>
  <si>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</si>
  <si>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</si>
  <si>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</si>
  <si>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</si>
  <si>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</si>
  <si>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</si>
  <si>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</si>
  <si>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</si>
  <si>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</si>
  <si>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</si>
  <si>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</si>
  <si>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</si>
  <si>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</si>
  <si>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</si>
  <si>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</si>
  <si>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</si>
  <si>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</si>
  <si>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</si>
  <si>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</si>
  <si>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</si>
  <si>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</si>
  <si>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</si>
  <si>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</si>
  <si>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</si>
  <si>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</si>
  <si>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</si>
  <si>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</si>
  <si>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</si>
  <si>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</si>
  <si>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</si>
  <si>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</si>
  <si>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</si>
  <si>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</si>
  <si>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</si>
  <si>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</si>
  <si>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</si>
  <si>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</si>
  <si>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</si>
  <si>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</si>
  <si>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</si>
  <si>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</si>
  <si>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</si>
  <si>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</si>
  <si>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</si>
  <si>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</si>
  <si>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</si>
  <si>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</si>
  <si>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</si>
  <si>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</si>
  <si>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</si>
  <si>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</si>
  <si>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</si>
  <si>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</si>
  <si>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</si>
  <si>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</si>
  <si>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</si>
  <si>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</si>
  <si>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</si>
  <si>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</si>
  <si>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</si>
  <si>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</si>
  <si>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</si>
  <si>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</si>
  <si>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</si>
  <si>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</si>
  <si>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</si>
  <si>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</si>
  <si>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</si>
  <si>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</si>
  <si>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</si>
  <si>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</si>
  <si>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</si>
  <si>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</si>
  <si>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</si>
  <si>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</si>
  <si>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</si>
  <si>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</si>
  <si>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</si>
  <si>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</si>
  <si>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</si>
  <si>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</si>
  <si>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</si>
  <si>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</si>
  <si>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</si>
  <si>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</si>
  <si>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</si>
  <si>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</si>
  <si>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</si>
  <si>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</si>
  <si>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</si>
  <si>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</si>
  <si>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</si>
  <si>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</si>
  <si>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</si>
  <si>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</si>
  <si>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</si>
  <si>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</si>
  <si>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</si>
  <si>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</si>
  <si>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</si>
  <si>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</si>
  <si>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</si>
  <si>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</si>
  <si>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</si>
  <si>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</si>
  <si>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</si>
  <si>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</si>
  <si>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</si>
  <si>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</si>
  <si>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</si>
  <si>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</si>
  <si>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</si>
  <si>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</si>
  <si>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</si>
  <si>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</si>
  <si>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</si>
  <si>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</si>
  <si>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</si>
  <si>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</si>
  <si>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</si>
  <si>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</si>
  <si>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</si>
  <si>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</si>
  <si>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</si>
  <si>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</si>
  <si>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</si>
  <si>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</si>
  <si>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</si>
  <si>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</si>
  <si>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</si>
  <si>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</si>
  <si>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</si>
  <si>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</si>
  <si>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</si>
  <si>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</si>
  <si>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</si>
  <si>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</si>
  <si>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</si>
  <si>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</si>
  <si>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</si>
  <si>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</si>
  <si>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</si>
  <si>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</si>
  <si>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</si>
  <si>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</si>
  <si>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</si>
  <si>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</si>
  <si>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</si>
  <si>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</si>
  <si>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</si>
  <si>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</si>
  <si>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</si>
  <si>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</si>
  <si>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</si>
  <si>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</si>
  <si>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</si>
  <si>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</si>
  <si>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</si>
  <si>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</si>
  <si>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</si>
  <si>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</si>
  <si>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</si>
  <si>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</si>
  <si>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</si>
  <si>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</si>
  <si>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</si>
  <si>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</si>
  <si>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</si>
  <si>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</si>
  <si>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</si>
  <si>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</si>
  <si>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</si>
  <si>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</si>
  <si>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</si>
  <si>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</si>
  <si>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</si>
  <si>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</si>
  <si>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</si>
  <si>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</si>
  <si>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</si>
  <si>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</si>
  <si>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</si>
  <si>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</si>
  <si>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</si>
  <si>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</si>
  <si>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</si>
  <si>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</si>
  <si>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</si>
  <si>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</si>
  <si>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</si>
  <si>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</si>
  <si>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</si>
  <si>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</si>
  <si>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</si>
  <si>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</si>
  <si>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</si>
  <si>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</si>
  <si>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</si>
  <si>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</si>
  <si>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</si>
  <si>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</si>
  <si>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</si>
  <si>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</si>
  <si>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</si>
  <si>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</si>
  <si>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</si>
  <si>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</si>
  <si>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</si>
  <si>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</si>
  <si>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</si>
  <si>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</si>
  <si>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</si>
  <si>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</si>
  <si>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</si>
  <si>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</si>
  <si>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</si>
  <si>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</si>
  <si>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</si>
  <si>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</si>
  <si>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</si>
  <si>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</si>
  <si>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</si>
  <si>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</si>
  <si>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</si>
  <si>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</si>
  <si>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</si>
  <si>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</si>
  <si>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</si>
  <si>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</si>
  <si>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</si>
  <si>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</si>
  <si>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</si>
  <si>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</si>
  <si>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</si>
  <si>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</si>
  <si>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</si>
  <si>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</si>
  <si>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</si>
  <si>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</si>
  <si>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</si>
  <si>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</si>
  <si>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</si>
  <si>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</si>
  <si>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</si>
  <si>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</si>
  <si>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</si>
  <si>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</si>
  <si>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</si>
  <si>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</si>
  <si>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</si>
  <si>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</si>
  <si>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</si>
  <si>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</si>
  <si>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</si>
  <si>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</si>
  <si>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</si>
  <si>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</si>
  <si>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</si>
  <si>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</si>
  <si>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</si>
  <si>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</si>
  <si>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</si>
  <si>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</si>
  <si>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</si>
  <si>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</si>
  <si>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</si>
  <si>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</si>
  <si>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</si>
  <si>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</si>
  <si>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</si>
  <si>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</si>
  <si>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</si>
  <si>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</si>
  <si>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</si>
  <si>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</si>
  <si>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</si>
  <si>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</si>
  <si>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</si>
  <si>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</si>
  <si>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</si>
  <si>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</si>
  <si>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</si>
  <si>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</si>
  <si>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</si>
  <si>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</si>
  <si>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</si>
  <si>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</si>
  <si>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</si>
  <si>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</si>
  <si>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</si>
  <si>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</si>
  <si>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</si>
  <si>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</si>
  <si>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</si>
  <si>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</si>
  <si>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</si>
  <si>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</si>
  <si>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</si>
  <si>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</si>
  <si>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</si>
  <si>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</si>
  <si>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</si>
  <si>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</si>
  <si>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</si>
  <si>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</si>
  <si>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</si>
  <si>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</si>
  <si>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</si>
  <si>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</si>
  <si>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</si>
  <si>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</si>
  <si>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</si>
  <si>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</si>
  <si>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</si>
  <si>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</si>
  <si>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</si>
  <si>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</si>
  <si>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</si>
  <si>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</si>
  <si>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</si>
  <si>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</si>
  <si>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</si>
  <si>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</si>
  <si>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</si>
  <si>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</si>
  <si>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</si>
  <si>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</si>
  <si>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</si>
  <si>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</si>
  <si>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</si>
  <si>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</si>
  <si>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</si>
  <si>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</si>
  <si>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</si>
  <si>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</si>
  <si>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</si>
  <si>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</si>
  <si>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</si>
  <si>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</si>
  <si>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</si>
  <si>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</si>
  <si>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</si>
  <si>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</si>
  <si>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</si>
  <si>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</si>
  <si>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</si>
  <si>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</si>
  <si>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</si>
  <si>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</si>
  <si>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</si>
  <si>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</si>
  <si>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</si>
  <si>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</si>
  <si>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</si>
  <si>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</si>
  <si>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</si>
  <si>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</si>
  <si>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</si>
  <si>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</si>
  <si>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</si>
  <si>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</si>
  <si>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</si>
  <si>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</si>
  <si>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</si>
  <si>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</si>
  <si>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</si>
  <si>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</si>
  <si>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</si>
  <si>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</si>
  <si>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</si>
  <si>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</si>
  <si>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</si>
  <si>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</si>
  <si>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</si>
  <si>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</si>
  <si>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</si>
  <si>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</si>
  <si>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</si>
  <si>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</si>
  <si>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</si>
  <si>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</si>
  <si>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</si>
  <si>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</si>
  <si>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</si>
  <si>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</si>
  <si>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</si>
  <si>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</si>
  <si>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</si>
  <si>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</si>
  <si>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</si>
  <si>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</si>
  <si>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</si>
  <si>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</si>
  <si>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</si>
  <si>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</si>
  <si>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</si>
  <si>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</si>
  <si>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</si>
  <si>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</si>
  <si>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</si>
  <si>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</si>
  <si>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</si>
  <si>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</si>
  <si>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</si>
  <si>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</si>
  <si>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</si>
  <si>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</si>
  <si>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</si>
  <si>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</si>
  <si>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</si>
  <si>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</si>
  <si>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</si>
  <si>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</si>
  <si>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</si>
  <si>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</si>
  <si>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</si>
  <si>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</si>
  <si>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</si>
  <si>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</si>
  <si>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</si>
  <si>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</si>
  <si>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</si>
  <si>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</si>
  <si>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</si>
  <si>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</si>
  <si>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</si>
  <si>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</si>
  <si>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</si>
  <si>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</si>
  <si>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</si>
  <si>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</si>
  <si>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</si>
  <si>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</si>
  <si>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</si>
  <si>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</si>
  <si>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</si>
  <si>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</si>
  <si>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</si>
  <si>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</si>
  <si>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</si>
  <si>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</si>
  <si>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</si>
  <si>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</si>
  <si>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</si>
  <si>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</si>
  <si>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</si>
  <si>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</si>
  <si>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</si>
  <si>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</si>
  <si>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</si>
  <si>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</si>
  <si>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</si>
  <si>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</si>
  <si>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</si>
  <si>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</si>
  <si>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</si>
  <si>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</si>
  <si>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</si>
  <si>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</si>
  <si>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</si>
  <si>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</si>
  <si>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</si>
  <si>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</si>
  <si>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</si>
  <si>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</si>
  <si>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</si>
  <si>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</si>
  <si>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</si>
  <si>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</si>
  <si>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</si>
  <si>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</si>
  <si>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</si>
  <si>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</si>
  <si>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</si>
  <si>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</si>
  <si>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</si>
  <si>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</si>
  <si>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</si>
  <si>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</si>
  <si>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</si>
  <si>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</si>
  <si>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</si>
  <si>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</si>
  <si>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</si>
  <si>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</si>
  <si>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</si>
  <si>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</si>
  <si>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</si>
  <si>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</si>
  <si>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</si>
  <si>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</si>
  <si>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</si>
  <si>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</si>
  <si>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</si>
  <si>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</si>
  <si>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</si>
  <si>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</si>
  <si>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</si>
  <si>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</si>
  <si>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</si>
  <si>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</si>
  <si>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</si>
  <si>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</si>
  <si>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</si>
  <si>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</si>
  <si>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</si>
  <si>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</si>
  <si>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</si>
  <si>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</si>
  <si>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</si>
  <si>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</si>
  <si>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</si>
  <si>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</si>
  <si>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</si>
  <si>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</si>
  <si>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</si>
  <si>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</si>
  <si>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</si>
  <si>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</si>
  <si>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</si>
  <si>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</si>
  <si>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</si>
  <si>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</si>
  <si>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</si>
  <si>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</si>
  <si>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</si>
  <si>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</si>
  <si>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</si>
  <si>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</si>
  <si>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</si>
  <si>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</si>
  <si>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</si>
  <si>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</si>
  <si>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</si>
  <si>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</si>
  <si>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</si>
  <si>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</si>
  <si>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</si>
  <si>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</si>
  <si>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</si>
  <si>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</si>
  <si>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</si>
  <si>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</si>
  <si>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</si>
  <si>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</si>
  <si>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</si>
  <si>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</si>
  <si>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</si>
  <si>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</si>
  <si>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</si>
  <si>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</si>
  <si>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</si>
  <si>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</si>
  <si>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</si>
  <si>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</si>
  <si>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</si>
  <si>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</si>
  <si>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</si>
  <si>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</si>
  <si>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</si>
  <si>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</si>
  <si>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</si>
  <si>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</si>
  <si>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</si>
  <si>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</si>
  <si>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</si>
  <si>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</si>
  <si>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</si>
  <si>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</si>
  <si>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</si>
  <si>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</si>
  <si>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</si>
  <si>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</si>
  <si>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</si>
  <si>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</si>
  <si>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</si>
  <si>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</si>
  <si>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</si>
  <si>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</si>
  <si>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</si>
  <si>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</si>
  <si>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</si>
  <si>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</si>
  <si>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</si>
  <si>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</si>
  <si>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</si>
  <si>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</si>
  <si>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</si>
  <si>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</si>
  <si>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</si>
  <si>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</si>
  <si>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</si>
  <si>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</si>
  <si>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</si>
  <si>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</si>
  <si>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</si>
  <si>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</si>
  <si>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</si>
  <si>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</si>
  <si>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</si>
  <si>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</si>
  <si>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</si>
  <si>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</si>
  <si>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</si>
  <si>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</si>
  <si>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</si>
  <si>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</si>
  <si>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</si>
  <si>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</si>
  <si>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</si>
  <si>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</si>
  <si>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</si>
  <si>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</si>
  <si>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</si>
  <si>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</si>
  <si>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</si>
  <si>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</si>
  <si>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</si>
  <si>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</si>
  <si>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</si>
  <si>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</si>
  <si>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</si>
  <si>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</si>
  <si>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</si>
  <si>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</si>
  <si>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</si>
  <si>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</si>
  <si>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</si>
  <si>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</si>
  <si>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</si>
  <si>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</si>
  <si>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</si>
  <si>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</si>
  <si>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</si>
  <si>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</si>
  <si>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</si>
  <si>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</si>
  <si>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</si>
  <si>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</si>
  <si>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</si>
  <si>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</si>
  <si>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</si>
  <si>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</si>
  <si>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</si>
  <si>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</si>
  <si>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</si>
  <si>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</si>
  <si>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</si>
  <si>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</si>
  <si>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</si>
  <si>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</si>
  <si>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</si>
  <si>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</si>
  <si>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</si>
  <si>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</si>
  <si>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</si>
  <si>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</si>
  <si>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</si>
  <si>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</si>
  <si>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</si>
  <si>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</si>
  <si>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</si>
  <si>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</si>
  <si>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</si>
  <si>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</si>
  <si>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</si>
  <si>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</si>
  <si>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</si>
  <si>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</si>
  <si>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</si>
  <si>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</si>
  <si>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</si>
  <si>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</si>
  <si>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</si>
  <si>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</si>
  <si>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</si>
  <si>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</si>
  <si>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</si>
  <si>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</si>
  <si>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</si>
  <si>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</si>
  <si>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</si>
  <si>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</si>
  <si>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</si>
  <si>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</si>
  <si>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</si>
  <si>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</si>
  <si>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</si>
  <si>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</si>
  <si>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</si>
  <si>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</si>
  <si>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</si>
  <si>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</si>
  <si>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</si>
  <si>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</si>
  <si>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</si>
  <si>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</si>
  <si>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</si>
  <si>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</si>
  <si>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</si>
  <si>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</si>
  <si>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</si>
  <si>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</si>
  <si>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</si>
  <si>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</si>
  <si>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</si>
  <si>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</si>
  <si>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</si>
  <si>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</si>
  <si>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</si>
  <si>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</si>
  <si>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</si>
  <si>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</si>
  <si>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</si>
  <si>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</si>
  <si>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</si>
  <si>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</si>
  <si>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</si>
  <si>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</si>
  <si>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</si>
  <si>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</si>
  <si>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</si>
  <si>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</si>
  <si>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</si>
  <si>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</si>
  <si>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</si>
  <si>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</si>
  <si>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</si>
  <si>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</si>
  <si>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</si>
  <si>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</si>
  <si>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</si>
  <si>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</si>
  <si>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</si>
  <si>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</si>
  <si>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</si>
  <si>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</si>
  <si>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</si>
  <si>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</si>
  <si>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</si>
  <si>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</si>
  <si>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</si>
  <si>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</si>
  <si>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</si>
  <si>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</si>
  <si>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</si>
  <si>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</si>
  <si>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</si>
  <si>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</si>
  <si>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</si>
  <si>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</si>
  <si>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</si>
  <si>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</si>
  <si>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</si>
  <si>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</si>
  <si>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</si>
  <si>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</si>
  <si>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</si>
  <si>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</si>
  <si>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</si>
  <si>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</si>
  <si>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</si>
  <si>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</si>
  <si>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</si>
  <si>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</si>
  <si>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</si>
  <si>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</si>
  <si>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</si>
  <si>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</si>
  <si>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</si>
  <si>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</si>
  <si>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</si>
  <si>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</si>
  <si>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</si>
  <si>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</si>
  <si>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</si>
  <si>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</si>
  <si>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</si>
  <si>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</si>
  <si>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</si>
  <si>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</si>
  <si>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</si>
  <si>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</si>
  <si>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</si>
  <si>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</si>
  <si>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</si>
  <si>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</si>
  <si>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</si>
  <si>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</si>
  <si>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</si>
  <si>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</si>
  <si>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</si>
  <si>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</si>
  <si>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</si>
  <si>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</si>
  <si>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</si>
  <si>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</si>
  <si>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</si>
  <si>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</si>
  <si>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</si>
  <si>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</si>
  <si>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</si>
  <si>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</si>
  <si>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</si>
  <si>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</si>
  <si>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</si>
  <si>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</si>
  <si>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</si>
  <si>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</si>
  <si>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</si>
  <si>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</si>
  <si>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</si>
  <si>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</si>
  <si>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</si>
  <si>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</si>
  <si>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</si>
  <si>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</si>
  <si>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</si>
  <si>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</si>
  <si>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</si>
  <si>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</si>
  <si>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</si>
  <si>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</si>
  <si>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</si>
  <si>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</si>
  <si>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</si>
  <si>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</si>
  <si>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</si>
  <si>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</si>
  <si>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</si>
  <si>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</si>
  <si>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</si>
  <si>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</si>
  <si>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</si>
  <si>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</si>
  <si>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</si>
  <si>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</si>
  <si>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</si>
  <si>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</si>
  <si>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</si>
  <si>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</si>
  <si>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</si>
  <si>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</si>
  <si>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</si>
  <si>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</si>
  <si>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</si>
  <si>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</si>
  <si>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</si>
  <si>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</si>
  <si>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</si>
  <si>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</si>
  <si>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</si>
  <si>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</si>
  <si>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</si>
  <si>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</si>
  <si>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</si>
  <si>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</si>
  <si>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</si>
  <si>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</si>
  <si>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</si>
  <si>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</si>
  <si>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</si>
  <si>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</si>
  <si>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</si>
  <si>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</si>
  <si>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</si>
  <si>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</si>
  <si>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</si>
  <si>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</si>
  <si>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</si>
  <si>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</si>
  <si>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</si>
  <si>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</si>
  <si>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</si>
  <si>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</si>
  <si>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</si>
  <si>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</si>
  <si>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</si>
  <si>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</si>
  <si>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</si>
  <si>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</si>
  <si>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</si>
  <si>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</si>
  <si>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</si>
  <si>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</si>
  <si>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</si>
  <si>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</si>
  <si>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</si>
  <si>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</si>
  <si>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</si>
  <si>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</si>
  <si>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</si>
  <si>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</si>
  <si>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</si>
  <si>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</si>
  <si>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</si>
  <si>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</si>
  <si>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</si>
  <si>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</si>
  <si>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</si>
  <si>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</si>
  <si>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</si>
  <si>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</si>
  <si>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</si>
  <si>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</si>
  <si>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</si>
  <si>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</si>
  <si>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</si>
  <si>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</si>
  <si>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</si>
  <si>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</si>
  <si>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</si>
  <si>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</si>
  <si>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</si>
  <si>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</si>
  <si>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</si>
  <si>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</si>
  <si>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</si>
  <si>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</si>
  <si>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</si>
  <si>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</si>
  <si>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</si>
  <si>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</si>
  <si>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</si>
  <si>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</si>
  <si>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</si>
  <si>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</si>
  <si>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</si>
  <si>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</si>
  <si>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</si>
  <si>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</si>
  <si>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</si>
  <si>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</si>
  <si>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</si>
  <si>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</si>
  <si>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</si>
  <si>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</si>
  <si>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</si>
  <si>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</si>
  <si>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</si>
  <si>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</si>
  <si>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</si>
  <si>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</si>
  <si>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</si>
  <si>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</si>
  <si>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</si>
  <si>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</si>
  <si>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</si>
  <si>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</si>
  <si>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</si>
  <si>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</si>
  <si>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</si>
  <si>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</si>
  <si>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</si>
  <si>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</si>
  <si>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</si>
  <si>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</si>
  <si>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</si>
  <si>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</si>
  <si>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</si>
  <si>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</si>
  <si>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</si>
  <si>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</si>
  <si>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</si>
  <si>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</si>
  <si>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</si>
  <si>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</si>
  <si>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</si>
  <si>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</si>
  <si>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</si>
  <si>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</si>
  <si>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</si>
  <si>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</si>
  <si>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</si>
  <si>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</si>
  <si>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</si>
  <si>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</si>
  <si>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</si>
  <si>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</si>
  <si>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</si>
  <si>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</si>
  <si>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</si>
  <si>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</si>
  <si>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</si>
  <si>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</si>
  <si>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</si>
  <si>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</si>
  <si>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</si>
  <si>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</si>
  <si>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</si>
  <si>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</si>
  <si>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</si>
  <si>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</si>
  <si>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</si>
  <si>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</si>
  <si>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</si>
  <si>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</si>
  <si>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</si>
  <si>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</si>
  <si>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</si>
  <si>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</si>
  <si>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</si>
  <si>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</si>
  <si>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</si>
  <si>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</si>
  <si>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</si>
  <si>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</si>
  <si>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</si>
  <si>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</si>
  <si>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</si>
  <si>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</si>
  <si>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</si>
  <si>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</si>
  <si>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</si>
  <si>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</si>
  <si>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</si>
  <si>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</si>
  <si>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</si>
  <si>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</si>
  <si>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</si>
  <si>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</si>
  <si>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</si>
  <si>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</si>
  <si>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</si>
  <si>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</si>
  <si>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</si>
  <si>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</si>
  <si>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</si>
  <si>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</si>
  <si>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</si>
  <si>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</si>
  <si>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</si>
  <si>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</si>
  <si>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</si>
  <si>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</si>
  <si>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</si>
  <si>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</si>
  <si>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</si>
  <si>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</si>
  <si>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</si>
  <si>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</si>
  <si>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</si>
  <si>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</si>
  <si>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</si>
  <si>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</si>
  <si>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</si>
  <si>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</si>
  <si>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</si>
  <si>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</si>
  <si>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</si>
  <si>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</si>
  <si>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</si>
  <si>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</si>
  <si>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</si>
  <si>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</si>
  <si>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</si>
  <si>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</si>
  <si>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</si>
  <si>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</si>
  <si>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</si>
  <si>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</si>
  <si>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</si>
  <si>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</si>
  <si>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</si>
  <si>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</si>
  <si>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</si>
  <si>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</si>
  <si>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</si>
  <si>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</si>
  <si>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</si>
  <si>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</si>
  <si>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</si>
  <si>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</si>
  <si>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</si>
  <si>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</si>
  <si>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</si>
  <si>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</si>
  <si>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</si>
  <si>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</si>
  <si>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</si>
  <si>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</si>
  <si>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</si>
  <si>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</si>
  <si>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</si>
  <si>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</si>
  <si>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</si>
  <si>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</si>
  <si>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</si>
  <si>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</si>
  <si>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</si>
  <si>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</si>
  <si>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</si>
  <si>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</si>
  <si>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</si>
  <si>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</si>
  <si>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</si>
  <si>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</si>
  <si>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</si>
  <si>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</si>
  <si>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</si>
  <si>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</si>
  <si>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</si>
  <si>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</si>
  <si>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</si>
  <si>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</si>
  <si>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</si>
  <si>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</si>
  <si>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</si>
  <si>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</si>
  <si>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</si>
  <si>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</si>
  <si>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</si>
  <si>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</si>
  <si>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</si>
  <si>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</si>
  <si>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</si>
  <si>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</si>
  <si>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</si>
  <si>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</si>
  <si>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</si>
  <si>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</si>
  <si>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</si>
  <si>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</si>
  <si>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</si>
  <si>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</si>
  <si>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</si>
  <si>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</si>
  <si>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</si>
  <si>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</si>
  <si>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</si>
  <si>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</si>
  <si>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</si>
  <si>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</si>
  <si>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</si>
  <si>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</si>
  <si>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</si>
  <si>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</si>
  <si>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</si>
  <si>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</si>
  <si>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</si>
  <si>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</si>
  <si>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</si>
  <si>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</si>
  <si>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</si>
  <si>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</si>
  <si>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</si>
  <si>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</si>
  <si>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</si>
  <si>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</si>
  <si>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</si>
  <si>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</si>
  <si>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</si>
  <si>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</si>
  <si>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</si>
  <si>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</si>
  <si>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</si>
  <si>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</si>
  <si>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</si>
  <si>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</si>
  <si>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</si>
  <si>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</si>
  <si>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</si>
  <si>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</si>
  <si>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</si>
  <si>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</si>
  <si>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</si>
  <si>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</si>
  <si>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</si>
  <si>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</si>
  <si>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</si>
  <si>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</si>
  <si>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</si>
  <si>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</si>
  <si>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</si>
  <si>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</si>
  <si>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</si>
  <si>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</si>
  <si>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</si>
  <si>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</si>
  <si>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</si>
  <si>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</si>
  <si>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</si>
  <si>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</si>
  <si>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</si>
  <si>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</si>
  <si>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</si>
  <si>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</si>
  <si>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</si>
  <si>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</si>
  <si>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</si>
  <si>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</si>
  <si>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</si>
  <si>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</si>
  <si>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</si>
  <si>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</si>
  <si>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</si>
  <si>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</si>
  <si>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</si>
  <si>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</si>
  <si>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</si>
  <si>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</si>
  <si>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</si>
  <si>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</si>
  <si>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</si>
  <si>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</si>
  <si>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</si>
  <si>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</si>
  <si>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</si>
  <si>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</si>
  <si>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</si>
  <si>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</si>
  <si>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</si>
  <si>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</si>
  <si>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</si>
  <si>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</si>
  <si>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</si>
  <si>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</si>
  <si>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</si>
  <si>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</si>
  <si>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</si>
  <si>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</si>
  <si>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</si>
  <si>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</si>
  <si>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</si>
  <si>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</si>
  <si>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</si>
  <si>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</si>
  <si>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</si>
  <si>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</si>
  <si>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</si>
  <si>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</si>
  <si>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</si>
  <si>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</si>
  <si>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</si>
  <si>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</si>
  <si>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</si>
  <si>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</si>
  <si>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</si>
  <si>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</si>
  <si>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</si>
  <si>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</si>
  <si>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</si>
  <si>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</si>
  <si>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</si>
  <si>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</si>
  <si>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</si>
  <si>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</si>
  <si>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</si>
  <si>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</si>
  <si>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</si>
  <si>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</si>
  <si>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</si>
  <si>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</si>
  <si>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</si>
  <si>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</si>
  <si>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</si>
  <si>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</si>
  <si>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</si>
  <si>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</si>
  <si>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</si>
  <si>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</si>
  <si>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</si>
  <si>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</si>
  <si>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</si>
  <si>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</si>
  <si>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</si>
  <si>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</si>
  <si>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</si>
  <si>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</si>
  <si>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</si>
  <si>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</si>
  <si>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</si>
  <si>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</si>
  <si>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</si>
  <si>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</si>
  <si>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</si>
  <si>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</si>
  <si>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</si>
  <si>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</si>
  <si>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</si>
  <si>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</si>
  <si>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</si>
  <si>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</si>
  <si>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</si>
  <si>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</si>
  <si>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</si>
  <si>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</si>
  <si>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</si>
  <si>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</si>
  <si>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</si>
  <si>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</si>
  <si>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</si>
  <si>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</si>
  <si>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</si>
  <si>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</si>
  <si>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</si>
  <si>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</si>
  <si>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</si>
  <si>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</si>
  <si>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</si>
  <si>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</si>
  <si>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</si>
  <si>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</si>
  <si>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</si>
  <si>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</si>
  <si>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</si>
  <si>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</si>
  <si>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</si>
  <si>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</si>
  <si>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</si>
  <si>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</si>
  <si>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</si>
  <si>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</si>
  <si>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</si>
  <si>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</si>
  <si>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</si>
  <si>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</si>
  <si>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</si>
  <si>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</si>
  <si>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</si>
  <si>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</si>
  <si>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</si>
  <si>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</si>
  <si>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</si>
  <si>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</si>
  <si>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</si>
  <si>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</si>
  <si>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</si>
  <si>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</si>
  <si>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</si>
  <si>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</si>
  <si>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</si>
  <si>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</si>
  <si>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</si>
  <si>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</si>
  <si>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</si>
  <si>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</si>
  <si>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</si>
  <si>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</si>
  <si>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</si>
  <si>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</si>
  <si>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</si>
  <si>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</si>
  <si>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</si>
  <si>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</si>
  <si>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</si>
  <si>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</si>
  <si>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</si>
  <si>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</si>
  <si>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</si>
  <si>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</si>
  <si>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</si>
  <si>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</si>
  <si>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</si>
  <si>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</si>
  <si>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</si>
  <si>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</si>
  <si>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</si>
  <si>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</si>
  <si>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</si>
  <si>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</si>
  <si>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</si>
  <si>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</si>
  <si>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</si>
  <si>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</si>
  <si>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</si>
  <si>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</si>
  <si>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</si>
  <si>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</si>
  <si>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</si>
  <si>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</si>
  <si>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</si>
  <si>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</si>
  <si>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</si>
  <si>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</si>
  <si>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</si>
  <si>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</si>
  <si>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</si>
  <si>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</si>
  <si>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</si>
  <si>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</si>
  <si>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</si>
  <si>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</si>
  <si>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</si>
  <si>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</si>
  <si>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</si>
  <si>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</si>
  <si>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</si>
  <si>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</si>
  <si>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</si>
  <si>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</si>
  <si>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</si>
  <si>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</si>
  <si>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</si>
  <si>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</si>
  <si>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</si>
  <si>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</si>
  <si>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</si>
  <si>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</si>
  <si>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</si>
  <si>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</si>
  <si>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</si>
  <si>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</si>
  <si>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</si>
  <si>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</si>
  <si>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</si>
  <si>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</si>
  <si>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</si>
  <si>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</si>
  <si>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</si>
  <si>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</si>
  <si>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</si>
  <si>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</si>
  <si>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</si>
  <si>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</si>
  <si>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</si>
  <si>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</si>
  <si>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</si>
  <si>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</si>
  <si>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</si>
  <si>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</si>
  <si>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</si>
  <si>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</si>
  <si>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</si>
  <si>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</si>
  <si>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</si>
  <si>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</si>
  <si>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</si>
  <si>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</si>
  <si>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</si>
  <si>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</si>
  <si>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</si>
  <si>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</si>
  <si>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</si>
  <si>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</si>
  <si>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</si>
  <si>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</si>
  <si>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</si>
  <si>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</si>
  <si>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</si>
  <si>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</si>
  <si>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</si>
  <si>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</si>
  <si>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</si>
  <si>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</si>
  <si>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</si>
  <si>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</si>
  <si>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</si>
  <si>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</si>
  <si>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</si>
  <si>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</si>
  <si>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</si>
  <si>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</si>
  <si>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</si>
  <si>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</si>
  <si>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</si>
  <si>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</si>
  <si>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</si>
  <si>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</si>
  <si>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</si>
  <si>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</si>
  <si>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</si>
  <si>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</si>
  <si>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</si>
  <si>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</si>
  <si>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</si>
  <si>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</si>
  <si>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</si>
  <si>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</si>
  <si>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</si>
  <si>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</si>
  <si>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</si>
  <si>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</si>
  <si>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</si>
  <si>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</si>
  <si>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</si>
  <si>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</si>
  <si>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</si>
  <si>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</si>
  <si>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</si>
  <si>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</si>
  <si>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</si>
  <si>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</si>
  <si>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</si>
  <si>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</si>
  <si>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</si>
  <si>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</si>
  <si>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</si>
  <si>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</si>
  <si>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</si>
  <si>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</si>
  <si>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</si>
  <si>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</si>
  <si>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</si>
  <si>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</si>
  <si>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</si>
  <si>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</si>
  <si>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</si>
  <si>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</si>
  <si>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</si>
  <si>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</si>
  <si>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</si>
  <si>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</si>
  <si>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</si>
  <si>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</si>
  <si>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</si>
  <si>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</si>
  <si>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</si>
  <si>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</si>
  <si>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</si>
  <si>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</si>
  <si>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</si>
  <si>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</si>
  <si>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</si>
  <si>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</si>
  <si>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</si>
  <si>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</si>
  <si>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</si>
  <si>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</si>
  <si>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</si>
  <si>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</si>
  <si>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</si>
  <si>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</si>
  <si>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</si>
  <si>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</si>
  <si>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</si>
  <si>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</si>
  <si>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</si>
  <si>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</si>
  <si>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</si>
  <si>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</si>
  <si>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</si>
  <si>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</si>
  <si>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</si>
  <si>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</si>
  <si>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</si>
  <si>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</si>
  <si>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</si>
  <si>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</si>
  <si>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</si>
  <si>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</si>
  <si>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</si>
  <si>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</si>
  <si>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</si>
  <si>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</si>
  <si>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</si>
  <si>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</si>
  <si>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</si>
  <si>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</si>
  <si>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</si>
  <si>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</si>
  <si>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</si>
  <si>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</si>
  <si>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</si>
  <si>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</si>
  <si>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</si>
  <si>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</si>
  <si>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</si>
  <si>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</si>
  <si>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</si>
  <si>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</si>
  <si>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</si>
  <si>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</si>
  <si>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</si>
  <si>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</si>
  <si>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</si>
  <si>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</si>
  <si>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</si>
  <si>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</si>
  <si>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</si>
  <si>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</si>
  <si>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</si>
  <si>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</si>
  <si>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</si>
  <si>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</si>
  <si>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</si>
  <si>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</si>
  <si>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</si>
  <si>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</si>
  <si>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</si>
  <si>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</si>
  <si>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</si>
  <si>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</si>
  <si>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</si>
  <si>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</si>
  <si>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</si>
  <si>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</si>
  <si>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</si>
  <si>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</si>
  <si>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</si>
  <si>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</si>
  <si>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</si>
  <si>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</si>
  <si>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</si>
  <si>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</si>
  <si>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</si>
  <si>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</si>
  <si>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</si>
  <si>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</si>
  <si>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</si>
  <si>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</si>
  <si>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</si>
  <si>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</si>
  <si>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</si>
  <si>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</si>
  <si>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</si>
  <si>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</si>
  <si>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</si>
  <si>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</si>
  <si>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</si>
  <si>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</si>
  <si>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</si>
  <si>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</si>
  <si>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</si>
  <si>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</si>
  <si>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</si>
  <si>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</si>
  <si>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</si>
  <si>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</si>
  <si>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</si>
  <si>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</si>
  <si>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</si>
  <si>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</si>
  <si>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</si>
  <si>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</si>
  <si>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</si>
  <si>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</si>
  <si>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</si>
  <si>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</si>
  <si>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</si>
  <si>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</si>
  <si>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</si>
  <si>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</si>
  <si>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</si>
  <si>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</si>
  <si>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</si>
  <si>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</si>
  <si>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</si>
  <si>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</si>
  <si>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</si>
  <si>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</si>
  <si>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</si>
  <si>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</si>
  <si>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</si>
  <si>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</si>
  <si>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</si>
  <si>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</si>
  <si>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</si>
  <si>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</si>
  <si>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</si>
  <si>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</si>
  <si>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</si>
  <si>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</si>
  <si>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</si>
  <si>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</si>
  <si>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</si>
  <si>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</si>
  <si>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</si>
  <si>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</si>
  <si>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</si>
  <si>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</si>
  <si>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</si>
  <si>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</si>
  <si>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</si>
  <si>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</si>
  <si>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</si>
  <si>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</si>
  <si>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</si>
  <si>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</si>
  <si>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</si>
  <si>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</si>
  <si>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</si>
  <si>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</si>
  <si>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</si>
  <si>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</si>
  <si>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</si>
  <si>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</si>
  <si>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</si>
  <si>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</si>
  <si>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</si>
  <si>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</si>
  <si>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</si>
  <si>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</si>
  <si>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</si>
  <si>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</si>
  <si>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</si>
  <si>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</si>
  <si>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</si>
  <si>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</si>
  <si>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</si>
  <si>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</si>
  <si>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</si>
  <si>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</si>
  <si>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</si>
  <si>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</si>
  <si>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</si>
  <si>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</si>
  <si>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</si>
  <si>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</si>
  <si>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</si>
  <si>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</si>
  <si>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</si>
  <si>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</si>
  <si>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</si>
  <si>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</si>
  <si>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</si>
  <si>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</si>
  <si>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</si>
  <si>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</si>
  <si>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</si>
  <si>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</si>
  <si>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</si>
  <si>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</si>
  <si>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</si>
  <si>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</si>
  <si>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</si>
  <si>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</si>
  <si>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</si>
  <si>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</si>
  <si>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</si>
  <si>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</si>
  <si>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</si>
  <si>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</si>
  <si>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</si>
  <si>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</si>
  <si>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</si>
  <si>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</si>
  <si>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</si>
  <si>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</si>
  <si>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</si>
  <si>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</si>
  <si>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</si>
  <si>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</si>
  <si>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</si>
  <si>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</si>
  <si>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</si>
  <si>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</si>
  <si>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</si>
  <si>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</si>
  <si>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</si>
  <si>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</si>
  <si>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</si>
  <si>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</si>
  <si>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</si>
  <si>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</si>
  <si>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</si>
  <si>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</si>
  <si>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</si>
  <si>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</si>
  <si>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</si>
  <si>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</si>
  <si>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</si>
  <si>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</si>
  <si>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</si>
  <si>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</si>
  <si>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</si>
  <si>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</si>
  <si>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</si>
  <si>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</si>
  <si>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</si>
  <si>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</si>
  <si>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</si>
  <si>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</si>
  <si>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</si>
  <si>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</si>
  <si>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</si>
  <si>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</si>
  <si>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</si>
  <si>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</si>
  <si>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</si>
  <si>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</si>
  <si>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</si>
  <si>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</si>
  <si>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</si>
  <si>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</si>
  <si>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</si>
  <si>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</si>
  <si>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</si>
  <si>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</si>
  <si>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</si>
  <si>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</si>
  <si>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</si>
  <si>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</si>
  <si>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</si>
  <si>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</si>
  <si>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</si>
  <si>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</si>
  <si>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</si>
  <si>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</si>
  <si>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</si>
  <si>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</si>
  <si>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</si>
  <si>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</si>
  <si>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</si>
  <si>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</si>
  <si>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</si>
  <si>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</si>
  <si>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</si>
  <si>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</si>
  <si>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</si>
  <si>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</si>
  <si>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</si>
  <si>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</si>
  <si>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</si>
  <si>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</si>
  <si>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</si>
  <si>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</si>
  <si>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</si>
  <si>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</si>
  <si>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</si>
  <si>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</si>
  <si>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</si>
  <si>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</si>
  <si>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</si>
  <si>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</si>
  <si>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</si>
  <si>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</si>
  <si>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</si>
  <si>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</si>
  <si>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</si>
  <si>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</si>
  <si>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</si>
  <si>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</si>
  <si>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</si>
  <si>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</si>
  <si>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</si>
  <si>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</si>
  <si>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</si>
  <si>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</si>
  <si>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</si>
  <si>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</si>
  <si>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</si>
  <si>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</si>
  <si>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</si>
  <si>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</si>
  <si>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</si>
  <si>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</si>
  <si>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</si>
  <si>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</si>
  <si>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</si>
  <si>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</si>
  <si>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</si>
  <si>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</si>
  <si>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</si>
  <si>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</si>
  <si>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</si>
  <si>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</si>
  <si>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</si>
  <si>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</si>
  <si>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</si>
  <si>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</si>
  <si>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</si>
  <si>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</si>
  <si>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</si>
  <si>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</si>
  <si>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</si>
  <si>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</si>
  <si>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</si>
  <si>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</si>
  <si>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</si>
  <si>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</si>
  <si>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</si>
  <si>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</si>
  <si>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</si>
  <si>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</si>
  <si>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</si>
  <si>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</si>
  <si>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</si>
  <si>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</si>
  <si>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</si>
  <si>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</si>
  <si>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</si>
  <si>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</si>
  <si>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</si>
  <si>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</si>
  <si>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</si>
  <si>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</si>
  <si>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</si>
  <si>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</si>
  <si>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</si>
  <si>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</si>
  <si>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</si>
  <si>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</si>
  <si>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</si>
  <si>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</si>
  <si>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</si>
  <si>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</si>
  <si>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</si>
  <si>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</si>
  <si>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</si>
  <si>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</si>
  <si>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</si>
  <si>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</si>
  <si>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</si>
  <si>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</si>
  <si>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</si>
  <si>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</si>
  <si>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</si>
  <si>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</si>
  <si>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</si>
  <si>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</si>
  <si>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</si>
  <si>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</si>
  <si>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</si>
  <si>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</si>
  <si>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</si>
  <si>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</si>
  <si>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</si>
  <si>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</si>
  <si>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</si>
  <si>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</si>
  <si>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</si>
  <si>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</si>
  <si>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</si>
  <si>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</si>
  <si>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</si>
  <si>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</si>
  <si>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</si>
  <si>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</si>
  <si>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</si>
  <si>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</si>
  <si>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</si>
  <si>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</si>
  <si>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</si>
  <si>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</si>
  <si>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</si>
  <si>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</si>
  <si>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</si>
  <si>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</si>
  <si>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</si>
  <si>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</si>
  <si>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</si>
  <si>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</si>
  <si>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</si>
  <si>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</si>
  <si>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</si>
  <si>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</si>
  <si>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</si>
  <si>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</si>
  <si>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</si>
  <si>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</si>
  <si>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</si>
  <si>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</si>
  <si>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</si>
  <si>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</si>
  <si>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</si>
  <si>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</si>
  <si>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</si>
  <si>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</si>
  <si>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</si>
  <si>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</si>
  <si>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</si>
  <si>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</si>
  <si>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</si>
  <si>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</si>
  <si>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</si>
  <si>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</si>
  <si>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</si>
  <si>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</si>
  <si>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</si>
  <si>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</si>
  <si>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</si>
  <si>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</si>
  <si>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</si>
  <si>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</si>
  <si>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</si>
  <si>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</si>
  <si>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</si>
  <si>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</si>
  <si>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</si>
  <si>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</si>
  <si>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</si>
  <si>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</si>
  <si>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</si>
  <si>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</si>
  <si>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</si>
  <si>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</si>
  <si>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</si>
  <si>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</si>
  <si>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</si>
  <si>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</si>
  <si>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</si>
  <si>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</si>
  <si>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</si>
  <si>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</si>
  <si>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</si>
  <si>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</si>
  <si>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</si>
  <si>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</si>
  <si>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</si>
  <si>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</si>
  <si>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</si>
  <si>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</si>
  <si>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</si>
  <si>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</si>
  <si>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</si>
  <si>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</si>
  <si>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</si>
  <si>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</si>
  <si>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</si>
  <si>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</si>
  <si>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</si>
  <si>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</si>
  <si>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</si>
  <si>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</si>
  <si>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</si>
  <si>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</si>
  <si>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</si>
  <si>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</si>
  <si>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</si>
  <si>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</si>
  <si>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</si>
  <si>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</si>
  <si>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</si>
  <si>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</si>
  <si>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</si>
  <si>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</si>
  <si>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</si>
  <si>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</si>
  <si>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</si>
  <si>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</si>
  <si>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</si>
  <si>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</si>
  <si>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</si>
  <si>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</si>
  <si>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</si>
  <si>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</si>
  <si>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</si>
  <si>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</si>
  <si>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</si>
  <si>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</si>
  <si>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</si>
  <si>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</si>
  <si>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</si>
  <si>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</si>
  <si>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</si>
  <si>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</si>
  <si>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</si>
  <si>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</si>
  <si>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</si>
  <si>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</si>
  <si>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</si>
  <si>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</si>
  <si>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</si>
  <si>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</si>
  <si>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</si>
  <si>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</si>
  <si>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</si>
  <si>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</si>
  <si>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</si>
  <si>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</si>
  <si>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</si>
  <si>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</si>
  <si>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</si>
  <si>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</si>
  <si>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</si>
  <si>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</si>
  <si>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</si>
  <si>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</si>
  <si>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</si>
  <si>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</si>
  <si>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</si>
  <si>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</si>
  <si>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</si>
  <si>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</si>
  <si>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</si>
  <si>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</si>
  <si>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</si>
  <si>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</si>
  <si>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</si>
  <si>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</si>
  <si>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</si>
  <si>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</si>
  <si>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</si>
  <si>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</si>
  <si>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</si>
  <si>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</si>
  <si>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</si>
  <si>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</si>
  <si>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</si>
  <si>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</si>
  <si>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</si>
  <si>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</si>
  <si>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</si>
  <si>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</si>
  <si>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</si>
  <si>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</si>
  <si>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</si>
  <si>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</si>
  <si>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</si>
  <si>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</si>
  <si>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</si>
  <si>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</si>
  <si>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</si>
  <si>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</si>
  <si>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</si>
  <si>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</si>
  <si>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</si>
  <si>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</si>
  <si>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</si>
  <si>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</si>
  <si>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</si>
  <si>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</si>
  <si>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</si>
  <si>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</si>
  <si>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</si>
  <si>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</si>
  <si>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</si>
  <si>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</si>
  <si>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</si>
  <si>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</si>
  <si>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</si>
  <si>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</si>
  <si>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</si>
  <si>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</si>
  <si>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</si>
  <si>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</si>
  <si>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</si>
  <si>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</si>
  <si>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</si>
  <si>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</si>
  <si>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</si>
  <si>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</si>
  <si>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</si>
  <si>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</si>
  <si>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</si>
  <si>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</si>
  <si>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</si>
  <si>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</si>
  <si>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</si>
  <si>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</si>
  <si>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</si>
  <si>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</si>
  <si>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</si>
  <si>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</si>
  <si>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</si>
  <si>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</si>
  <si>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</si>
  <si>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</si>
  <si>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</si>
  <si>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</si>
  <si>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</si>
  <si>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</si>
  <si>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</si>
  <si>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</si>
  <si>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</si>
  <si>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</si>
  <si>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</si>
  <si>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</si>
  <si>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</si>
  <si>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</si>
  <si>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</si>
  <si>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</si>
  <si>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</si>
  <si>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</si>
  <si>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</si>
  <si>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</si>
  <si>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</si>
  <si>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</si>
  <si>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</si>
  <si>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</si>
  <si>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</si>
  <si>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</si>
  <si>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</si>
  <si>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</si>
  <si>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</si>
  <si>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</si>
  <si>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</si>
  <si>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</si>
  <si>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</si>
  <si>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</si>
  <si>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</si>
  <si>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</si>
  <si>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</si>
  <si>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</si>
  <si>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</si>
  <si>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</si>
  <si>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</si>
  <si>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</si>
  <si>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</si>
  <si>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</si>
  <si>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</si>
  <si>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</si>
  <si>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</si>
  <si>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</si>
  <si>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</si>
  <si>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</si>
  <si>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</si>
  <si>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</si>
  <si>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</si>
  <si>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</si>
  <si>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</si>
  <si>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</si>
  <si>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</si>
  <si>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</si>
  <si>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</si>
  <si>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</si>
  <si>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</si>
  <si>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</si>
  <si>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</si>
  <si>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</si>
  <si>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</si>
  <si>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</si>
  <si>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</si>
  <si>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</si>
  <si>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</si>
  <si>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</si>
  <si>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</si>
  <si>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</si>
  <si>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</si>
  <si>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</si>
  <si>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</si>
  <si>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</si>
  <si>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</si>
  <si>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</si>
  <si>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</si>
  <si>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</si>
  <si>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</si>
  <si>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</si>
  <si>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</si>
  <si>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</si>
  <si>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</si>
  <si>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</si>
  <si>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</si>
  <si>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</si>
  <si>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</si>
  <si>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</si>
  <si>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</si>
  <si>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</si>
  <si>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</si>
  <si>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</si>
  <si>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</si>
  <si>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</si>
  <si>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</si>
  <si>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</si>
  <si>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</si>
  <si>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</si>
  <si>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</si>
  <si>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</si>
  <si>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</si>
  <si>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</si>
  <si>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</si>
  <si>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</si>
  <si>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</si>
  <si>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</si>
  <si>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</si>
  <si>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</si>
  <si>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</si>
  <si>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</si>
  <si>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</si>
  <si>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</si>
  <si>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</si>
  <si>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</si>
  <si>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</si>
  <si>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</si>
  <si>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</si>
  <si>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</si>
  <si>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</si>
  <si>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</si>
  <si>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</si>
  <si>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</si>
  <si>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</si>
  <si>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</si>
  <si>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</si>
  <si>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</si>
  <si>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</si>
  <si>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</si>
  <si>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</si>
  <si>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</si>
  <si>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</si>
  <si>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</si>
  <si>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</si>
  <si>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</si>
  <si>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</si>
  <si>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</si>
  <si>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</si>
  <si>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</si>
  <si>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</si>
  <si>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</si>
  <si>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</si>
  <si>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</si>
  <si>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</si>
  <si>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</si>
  <si>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</si>
  <si>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</si>
  <si>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</si>
  <si>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</si>
  <si>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</si>
  <si>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</si>
  <si>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</si>
  <si>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</si>
  <si>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</si>
  <si>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</si>
  <si>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</si>
  <si>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</si>
  <si>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</si>
  <si>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</si>
  <si>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</si>
  <si>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</si>
  <si>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</si>
  <si>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</si>
  <si>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</si>
  <si>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</si>
  <si>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</si>
  <si>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</si>
  <si>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</si>
  <si>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</si>
  <si>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</si>
  <si>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</si>
  <si>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</si>
  <si>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</si>
  <si>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</si>
  <si>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</si>
  <si>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</si>
  <si>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</si>
  <si>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</si>
  <si>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</si>
  <si>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</si>
  <si>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</si>
  <si>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</si>
  <si>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</si>
  <si>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</si>
  <si>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</si>
  <si>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</si>
  <si>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</si>
  <si>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</si>
  <si>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</si>
  <si>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</si>
  <si>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</si>
  <si>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</si>
  <si>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</si>
  <si>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</si>
  <si>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</si>
  <si>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</si>
  <si>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</si>
  <si>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</si>
  <si>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</si>
  <si>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</si>
  <si>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</si>
  <si>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</si>
  <si>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</si>
  <si>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</si>
  <si>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</si>
  <si>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</si>
  <si>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</si>
  <si>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</si>
  <si>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</si>
  <si>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</si>
  <si>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</si>
  <si>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</si>
  <si>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</si>
  <si>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</si>
  <si>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</si>
  <si>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</si>
  <si>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</si>
  <si>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</si>
  <si>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</si>
  <si>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</si>
  <si>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</si>
  <si>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</si>
  <si>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</si>
  <si>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</si>
  <si>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</si>
  <si>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</si>
  <si>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</si>
  <si>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</si>
  <si>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</si>
  <si>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</si>
  <si>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</si>
  <si>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</si>
  <si>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</si>
  <si>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</si>
  <si>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</si>
  <si>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</si>
  <si>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</si>
  <si>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</si>
  <si>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</si>
  <si>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</si>
  <si>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</si>
  <si>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</si>
  <si>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</si>
  <si>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</si>
  <si>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</si>
  <si>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</si>
  <si>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</si>
  <si>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</si>
  <si>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</si>
  <si>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</si>
  <si>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</si>
  <si>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</si>
  <si>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</si>
  <si>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</si>
  <si>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</si>
  <si>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</si>
  <si>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</si>
  <si>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</si>
  <si>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</si>
  <si>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</si>
  <si>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</si>
  <si>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</si>
  <si>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</si>
  <si>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</si>
  <si>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</si>
  <si>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</si>
  <si>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</si>
  <si>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</si>
  <si>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</si>
  <si>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</si>
  <si>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</si>
  <si>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</si>
  <si>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</si>
  <si>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</si>
  <si>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</si>
  <si>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</si>
  <si>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</si>
  <si>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</si>
  <si>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</si>
  <si>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</si>
  <si>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</si>
  <si>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</si>
  <si>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</si>
  <si>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</si>
  <si>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</si>
  <si>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</si>
  <si>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</si>
  <si>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</si>
  <si>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</si>
  <si>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</si>
  <si>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</si>
  <si>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</si>
  <si>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</si>
  <si>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</si>
  <si>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</si>
  <si>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</si>
  <si>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</si>
  <si>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</si>
  <si>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</si>
  <si>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</si>
  <si>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</si>
  <si>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</si>
  <si>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</si>
  <si>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</si>
  <si>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</si>
  <si>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</si>
  <si>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</si>
  <si>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</si>
  <si>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</si>
  <si>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</si>
  <si>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</si>
  <si>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</si>
  <si>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</si>
  <si>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</si>
  <si>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</si>
  <si>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</si>
  <si>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</si>
  <si>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</si>
  <si>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</si>
  <si>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</si>
  <si>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</si>
  <si>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</si>
  <si>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</si>
  <si>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</si>
  <si>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</si>
  <si>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</si>
  <si>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</si>
  <si>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</si>
  <si>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</si>
  <si>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</si>
  <si>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</si>
  <si>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</si>
  <si>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</si>
  <si>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</si>
  <si>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</si>
  <si>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</si>
  <si>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</si>
  <si>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</si>
  <si>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</si>
  <si>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</si>
  <si>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</si>
  <si>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</si>
  <si>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</si>
  <si>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</si>
  <si>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</si>
  <si>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</si>
  <si>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</si>
  <si>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</si>
  <si>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</si>
  <si>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</si>
  <si>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</si>
  <si>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</si>
  <si>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</si>
  <si>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</si>
  <si>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</si>
  <si>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</si>
  <si>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</si>
  <si>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</si>
  <si>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</si>
  <si>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</si>
  <si>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</si>
  <si>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</si>
  <si>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</si>
  <si>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</si>
  <si>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</si>
  <si>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</si>
  <si>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</si>
  <si>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</si>
  <si>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</si>
  <si>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</si>
  <si>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</si>
  <si>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</si>
  <si>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</si>
  <si>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</si>
  <si>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</si>
  <si>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</si>
  <si>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</si>
  <si>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</si>
  <si>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</si>
  <si>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</si>
  <si>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</si>
  <si>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</si>
  <si>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</si>
  <si>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</si>
  <si>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</si>
  <si>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</si>
  <si>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</si>
  <si>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</si>
  <si>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</si>
  <si>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</si>
  <si>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</si>
  <si>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</si>
  <si>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</si>
  <si>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</si>
  <si>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</si>
  <si>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</si>
  <si>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</si>
  <si>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</si>
  <si>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</si>
  <si>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</si>
  <si>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</si>
  <si>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</si>
  <si>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</si>
  <si>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</si>
  <si>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</si>
  <si>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</si>
  <si>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</si>
  <si>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</si>
  <si>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</si>
  <si>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</si>
  <si>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</si>
  <si>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</si>
  <si>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</si>
  <si>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</si>
  <si>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</si>
  <si>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</si>
  <si>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</si>
  <si>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</si>
  <si>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</si>
  <si>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</si>
  <si>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</si>
  <si>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</si>
  <si>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</si>
  <si>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</si>
  <si>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</si>
  <si>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</si>
  <si>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</si>
  <si>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</si>
  <si>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</si>
  <si>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</si>
  <si>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</si>
  <si>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</si>
  <si>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</si>
  <si>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</si>
  <si>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</si>
  <si>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</si>
  <si>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</si>
  <si>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</si>
  <si>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</si>
  <si>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</si>
  <si>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</si>
  <si>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</si>
  <si>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</si>
  <si>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</si>
  <si>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</si>
  <si>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</si>
  <si>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</si>
  <si>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</si>
  <si>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</si>
  <si>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</si>
  <si>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</si>
  <si>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</si>
  <si>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</si>
  <si>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</si>
  <si>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</si>
  <si>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</si>
  <si>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</si>
  <si>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</si>
  <si>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</si>
  <si>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</si>
  <si>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</si>
  <si>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</si>
  <si>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</si>
  <si>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</si>
  <si>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</si>
  <si>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</si>
  <si>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</si>
  <si>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</si>
  <si>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</si>
  <si>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</si>
  <si>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</si>
  <si>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</si>
  <si>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</si>
  <si>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</si>
  <si>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</si>
  <si>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</si>
  <si>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</si>
  <si>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</si>
  <si>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</si>
  <si>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</si>
  <si>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</si>
  <si>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</si>
  <si>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</si>
  <si>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</si>
  <si>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</si>
  <si>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</si>
  <si>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</si>
  <si>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</si>
  <si>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</si>
  <si>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</si>
  <si>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</si>
  <si>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</si>
  <si>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</si>
  <si>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</si>
  <si>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</si>
  <si>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</si>
  <si>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</si>
  <si>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</si>
  <si>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</si>
  <si>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</si>
  <si>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</si>
  <si>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</si>
  <si>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</si>
  <si>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</si>
  <si>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</si>
  <si>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</si>
  <si>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</si>
  <si>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</si>
  <si>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</si>
  <si>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</si>
  <si>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</si>
  <si>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</si>
  <si>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</si>
  <si>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</si>
  <si>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</si>
  <si>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</si>
  <si>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</si>
  <si>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</si>
  <si>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</si>
  <si>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</si>
  <si>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</si>
  <si>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</si>
  <si>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</si>
  <si>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</si>
  <si>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</si>
  <si>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</si>
  <si>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</si>
  <si>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</si>
  <si>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</si>
  <si>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</si>
  <si>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</si>
  <si>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</si>
  <si>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</si>
  <si>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</si>
  <si>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</si>
  <si>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</si>
  <si>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</si>
  <si>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</si>
  <si>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</si>
  <si>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</si>
  <si>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</si>
  <si>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</si>
  <si>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</si>
  <si>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</si>
  <si>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</si>
  <si>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</si>
  <si>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</si>
  <si>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</si>
  <si>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</si>
  <si>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</si>
  <si>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</si>
  <si>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</si>
  <si>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</si>
  <si>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</si>
  <si>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</si>
  <si>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</si>
  <si>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</si>
  <si>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</si>
  <si>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</si>
  <si>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</si>
  <si>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</si>
  <si>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</si>
  <si>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</si>
  <si>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</si>
  <si>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</si>
  <si>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</si>
  <si>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</si>
  <si>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</si>
  <si>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</si>
  <si>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</si>
  <si>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</si>
  <si>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</si>
  <si>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</si>
  <si>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</si>
  <si>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</si>
  <si>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</si>
  <si>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</si>
  <si>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</si>
  <si>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</si>
  <si>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</si>
  <si>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</si>
  <si>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</si>
  <si>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</si>
  <si>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</si>
  <si>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</si>
  <si>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</si>
  <si>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</si>
  <si>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</si>
  <si>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</si>
  <si>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</si>
  <si>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</si>
  <si>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</si>
  <si>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</si>
  <si>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</si>
  <si>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</si>
  <si>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</si>
  <si>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</si>
  <si>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</si>
  <si>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</si>
  <si>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</si>
  <si>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</si>
  <si>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</si>
  <si>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</si>
  <si>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</si>
  <si>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</si>
  <si>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</si>
  <si>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</si>
  <si>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</si>
  <si>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</si>
  <si>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</si>
  <si>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</si>
  <si>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</si>
  <si>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</si>
  <si>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</si>
  <si>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</si>
  <si>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</si>
  <si>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</si>
  <si>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</si>
  <si>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</si>
  <si>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</si>
  <si>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</si>
  <si>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</si>
  <si>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</si>
  <si>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</si>
  <si>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</si>
  <si>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</si>
  <si>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</si>
  <si>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</si>
  <si>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</si>
  <si>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</si>
  <si>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</si>
  <si>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</si>
  <si>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</si>
  <si>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</si>
  <si>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</si>
  <si>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</si>
  <si>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</si>
  <si>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</si>
  <si>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</si>
  <si>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</si>
  <si>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</si>
  <si>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</si>
  <si>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</si>
  <si>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</si>
  <si>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</si>
  <si>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</si>
  <si>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</si>
  <si>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</si>
  <si>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</si>
  <si>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</si>
  <si>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</si>
  <si>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</si>
  <si>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</si>
  <si>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</si>
  <si>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</si>
  <si>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</si>
  <si>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</si>
  <si>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</si>
  <si>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</si>
  <si>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</si>
  <si>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</si>
  <si>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</si>
  <si>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</si>
  <si>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</si>
  <si>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</si>
  <si>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</si>
  <si>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</si>
  <si>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</si>
  <si>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</si>
  <si>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</si>
  <si>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</si>
  <si>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</si>
  <si>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</si>
  <si>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</si>
  <si>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</si>
  <si>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</si>
  <si>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</si>
  <si>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</si>
  <si>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</si>
  <si>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</si>
  <si>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</si>
  <si>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</si>
  <si>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</si>
  <si>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</si>
  <si>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</si>
  <si>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</si>
  <si>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</si>
  <si>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</si>
  <si>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</si>
  <si>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</si>
  <si>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</si>
  <si>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</si>
  <si>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</si>
  <si>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</si>
  <si>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</si>
  <si>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</si>
  <si>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</si>
  <si>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</si>
  <si>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</si>
  <si>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</si>
  <si>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</si>
  <si>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</si>
  <si>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</si>
  <si>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</si>
  <si>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</si>
  <si>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</si>
  <si>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</si>
  <si>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</si>
  <si>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</si>
  <si>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</si>
  <si>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</si>
  <si>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</si>
  <si>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</si>
  <si>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</si>
  <si>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</si>
  <si>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</si>
  <si>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</si>
  <si>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</si>
  <si>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</si>
  <si>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</si>
  <si>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</si>
  <si>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</si>
  <si>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</si>
  <si>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</si>
  <si>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</si>
  <si>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</si>
  <si>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</si>
  <si>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</si>
  <si>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</si>
  <si>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</si>
  <si>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</si>
  <si>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</si>
  <si>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</si>
  <si>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</si>
  <si>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</si>
  <si>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</si>
  <si>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</si>
  <si>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</si>
  <si>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</si>
  <si>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</si>
  <si>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</si>
  <si>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</si>
  <si>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</si>
  <si>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</si>
  <si>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</si>
  <si>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</si>
  <si>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</si>
  <si>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</si>
  <si>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</si>
  <si>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</si>
  <si>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</si>
  <si>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</si>
  <si>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</si>
  <si>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</si>
  <si>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</si>
  <si>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</si>
  <si>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</si>
  <si>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</si>
  <si>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</si>
  <si>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</si>
  <si>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</si>
  <si>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</si>
  <si>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</si>
  <si>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</si>
  <si>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</si>
  <si>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</si>
  <si>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</si>
  <si>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</si>
  <si>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</si>
  <si>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</si>
  <si>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</si>
  <si>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</si>
  <si>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</si>
  <si>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</si>
  <si>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</si>
  <si>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</si>
  <si>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</si>
  <si>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</si>
  <si>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</si>
  <si>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</si>
  <si>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</si>
  <si>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</si>
  <si>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</si>
  <si>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</si>
  <si>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</si>
  <si>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</si>
  <si>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</si>
  <si>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</si>
  <si>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</si>
  <si>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</si>
  <si>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</si>
  <si>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</si>
  <si>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</si>
  <si>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</si>
  <si>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</si>
  <si>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</si>
  <si>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</si>
  <si>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</si>
  <si>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</si>
  <si>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</si>
  <si>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</si>
  <si>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</si>
  <si>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</si>
  <si>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</si>
  <si>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</si>
  <si>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</si>
  <si>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</si>
  <si>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</si>
  <si>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</si>
  <si>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</si>
  <si>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</si>
  <si>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</si>
  <si>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</si>
  <si>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</si>
  <si>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</si>
  <si>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</si>
  <si>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</si>
  <si>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</si>
  <si>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</si>
  <si>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</si>
  <si>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</si>
  <si>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</si>
  <si>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</si>
  <si>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</si>
  <si>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</si>
  <si>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</si>
  <si>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</si>
  <si>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</si>
  <si>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</si>
  <si>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</si>
  <si>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</si>
  <si>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</si>
  <si>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</si>
  <si>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</si>
  <si>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</si>
  <si>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</si>
  <si>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</si>
  <si>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</si>
  <si>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</si>
  <si>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</si>
  <si>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</si>
  <si>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</si>
  <si>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</si>
  <si>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</si>
  <si>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</si>
  <si>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</si>
  <si>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</si>
  <si>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</si>
  <si>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</si>
  <si>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</si>
  <si>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</si>
  <si>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</si>
  <si>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</si>
  <si>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</si>
  <si>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</si>
  <si>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</si>
  <si>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</si>
  <si>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</si>
  <si>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</si>
  <si>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</si>
  <si>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</si>
  <si>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</si>
  <si>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</si>
  <si>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</si>
  <si>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</si>
  <si>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</si>
  <si>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</si>
  <si>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</si>
  <si>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</si>
  <si>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</si>
  <si>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</si>
  <si>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</si>
  <si>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</si>
  <si>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</si>
  <si>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</si>
  <si>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</si>
  <si>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</si>
  <si>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</si>
  <si>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</si>
  <si>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</si>
  <si>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</si>
  <si>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</si>
  <si>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</si>
  <si>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</si>
  <si>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</si>
  <si>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</si>
  <si>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</si>
  <si>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</si>
  <si>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</si>
  <si>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</si>
  <si>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</si>
  <si>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</si>
  <si>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</si>
  <si>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</si>
  <si>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</si>
  <si>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</si>
  <si>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</si>
  <si>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</si>
  <si>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</si>
  <si>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</si>
  <si>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</si>
  <si>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</si>
  <si>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</si>
  <si>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</si>
  <si>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</si>
  <si>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</si>
  <si>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</si>
  <si>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</si>
  <si>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</si>
  <si>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</si>
  <si>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</si>
  <si>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</si>
  <si>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</si>
  <si>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</si>
  <si>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</si>
  <si>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</si>
  <si>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</si>
  <si>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</si>
  <si>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</si>
  <si>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</si>
  <si>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</si>
  <si>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</si>
  <si>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</si>
  <si>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</si>
  <si>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</si>
  <si>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</si>
  <si>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</si>
  <si>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</si>
  <si>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</si>
  <si>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</si>
  <si>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</si>
  <si>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</si>
  <si>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</si>
  <si>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</si>
  <si>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</si>
  <si>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</si>
  <si>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</si>
  <si>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</si>
  <si>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</si>
  <si>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</si>
  <si>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</si>
  <si>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</si>
  <si>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</si>
  <si>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</si>
  <si>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</si>
  <si>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</si>
  <si>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</si>
  <si>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</si>
  <si>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</si>
  <si>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</si>
  <si>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</si>
  <si>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</si>
  <si>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</si>
  <si>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</si>
  <si>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</si>
  <si>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</si>
  <si>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</si>
  <si>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</si>
  <si>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</si>
  <si>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</si>
  <si>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</si>
  <si>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</si>
  <si>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</si>
  <si>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</si>
  <si>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</si>
  <si>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</si>
  <si>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</si>
  <si>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</si>
  <si>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</si>
  <si>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</si>
  <si>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</si>
  <si>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</si>
  <si>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</si>
  <si>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</si>
  <si>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</si>
  <si>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</si>
  <si>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</si>
  <si>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</si>
  <si>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</si>
  <si>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</si>
  <si>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</si>
  <si>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</si>
  <si>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</si>
  <si>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</si>
  <si>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</si>
  <si>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</si>
  <si>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</si>
  <si>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</si>
  <si>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</si>
  <si>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</si>
  <si>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</si>
  <si>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</si>
  <si>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</si>
  <si>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</si>
  <si>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</si>
  <si>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</si>
  <si>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</si>
  <si>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</si>
  <si>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</si>
  <si>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</si>
  <si>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</si>
  <si>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</si>
  <si>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</si>
  <si>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</si>
  <si>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</si>
  <si>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</si>
  <si>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</si>
  <si>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</si>
  <si>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</si>
  <si>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</si>
  <si>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</si>
  <si>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</si>
  <si>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</si>
  <si>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</si>
  <si>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</si>
  <si>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</si>
  <si>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</si>
  <si>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</si>
  <si>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</si>
  <si>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</si>
  <si>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</si>
  <si>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</si>
  <si>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</si>
  <si>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</si>
  <si>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</si>
  <si>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</si>
  <si>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</si>
  <si>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</si>
  <si>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</si>
  <si>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</si>
  <si>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</si>
  <si>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</si>
  <si>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</si>
  <si>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</si>
  <si>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</si>
  <si>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</si>
  <si>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</si>
  <si>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</si>
  <si>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</si>
  <si>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</si>
  <si>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</si>
  <si>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</si>
  <si>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</si>
  <si>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</si>
  <si>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</si>
  <si>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</si>
  <si>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</si>
  <si>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</si>
  <si>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</si>
  <si>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</si>
  <si>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</si>
  <si>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</si>
  <si>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</si>
  <si>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</si>
  <si>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</si>
  <si>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</si>
  <si>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</si>
  <si>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</si>
  <si>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</si>
  <si>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</si>
  <si>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</si>
  <si>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</si>
  <si>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</si>
  <si>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</si>
  <si>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</si>
  <si>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</si>
  <si>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</si>
  <si>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</si>
  <si>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</si>
  <si>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</si>
  <si>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</si>
  <si>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</si>
  <si>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</si>
  <si>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</si>
  <si>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</si>
  <si>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</si>
  <si>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</si>
  <si>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</si>
  <si>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</si>
  <si>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</si>
  <si>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</si>
  <si>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</si>
  <si>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</si>
  <si>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</si>
  <si>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</si>
  <si>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</si>
  <si>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</si>
  <si>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</si>
  <si>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</si>
  <si>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</si>
  <si>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</si>
  <si>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</si>
  <si>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</si>
  <si>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</si>
  <si>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</si>
  <si>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</si>
  <si>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</si>
  <si>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</si>
  <si>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</si>
  <si>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</si>
  <si>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</si>
  <si>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</si>
  <si>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</si>
  <si>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</si>
  <si>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</si>
  <si>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</si>
  <si>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</si>
  <si>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</si>
  <si>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</si>
  <si>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</si>
  <si>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</si>
  <si>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</si>
  <si>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</si>
  <si>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</si>
  <si>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</si>
  <si>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</si>
  <si>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</si>
  <si>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</si>
  <si>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</si>
  <si>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</si>
  <si>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</si>
  <si>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</si>
  <si>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</si>
  <si>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</si>
  <si>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</si>
  <si>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</si>
  <si>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</si>
  <si>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</si>
  <si>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</si>
  <si>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</si>
  <si>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</si>
  <si>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</si>
  <si>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</si>
  <si>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</si>
  <si>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</si>
  <si>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</si>
  <si>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</si>
  <si>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</si>
  <si>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</si>
  <si>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</si>
  <si>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</si>
  <si>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</si>
  <si>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</si>
  <si>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</si>
  <si>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</si>
  <si>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</si>
  <si>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</si>
  <si>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</si>
  <si>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</si>
  <si>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</si>
  <si>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</si>
  <si>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</si>
  <si>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</si>
  <si>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</si>
  <si>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</si>
  <si>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</si>
  <si>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</si>
  <si>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</si>
  <si>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</si>
  <si>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</si>
  <si>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</si>
  <si>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</si>
  <si>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</si>
  <si>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</si>
  <si>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</si>
  <si>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</si>
  <si>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</si>
  <si>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</si>
  <si>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</si>
  <si>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</si>
  <si>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</si>
  <si>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</si>
  <si>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</si>
  <si>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</si>
  <si>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</si>
  <si>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</si>
  <si>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</si>
  <si>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</si>
  <si>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</si>
  <si>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</si>
  <si>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</si>
  <si>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</si>
  <si>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</si>
  <si>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</si>
  <si>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</si>
  <si>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</si>
  <si>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</si>
  <si>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</si>
  <si>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</si>
  <si>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</si>
  <si>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</si>
  <si>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</si>
  <si>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</si>
  <si>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</si>
  <si>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</si>
  <si>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</si>
  <si>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</si>
  <si>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</si>
  <si>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</si>
  <si>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</si>
  <si>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</si>
  <si>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</si>
  <si>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</si>
  <si>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</si>
  <si>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</si>
  <si>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</si>
  <si>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</si>
  <si>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</si>
  <si>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</si>
  <si>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</si>
  <si>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</si>
  <si>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</si>
  <si>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</si>
  <si>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</si>
  <si>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</si>
  <si>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</si>
  <si>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</si>
  <si>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</si>
  <si>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</si>
  <si>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</si>
  <si>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</si>
  <si>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</si>
  <si>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</si>
  <si>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</si>
  <si>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</si>
  <si>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</si>
  <si>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</si>
  <si>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</si>
  <si>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</si>
  <si>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</si>
  <si>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</si>
  <si>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</si>
  <si>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</si>
  <si>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</si>
  <si>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</si>
  <si>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</si>
  <si>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</si>
  <si>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</si>
  <si>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</si>
  <si>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</si>
  <si>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</si>
  <si>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</si>
  <si>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</si>
  <si>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</si>
  <si>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</si>
  <si>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</si>
  <si>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</si>
  <si>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</si>
  <si>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</si>
  <si>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</si>
  <si>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</si>
  <si>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</si>
  <si>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</si>
  <si>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</si>
  <si>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</si>
  <si>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</si>
  <si>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</si>
  <si>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</si>
  <si>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</si>
  <si>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</si>
  <si>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</si>
  <si>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</si>
  <si>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</si>
  <si>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</si>
  <si>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</si>
  <si>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</si>
  <si>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</si>
  <si>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</si>
  <si>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</si>
  <si>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</si>
  <si>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</si>
  <si>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</si>
  <si>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</si>
  <si>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</si>
  <si>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</si>
  <si>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</si>
  <si>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</si>
  <si>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</si>
  <si>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</si>
  <si>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</si>
  <si>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</si>
  <si>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</si>
  <si>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</si>
  <si>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</si>
  <si>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</si>
  <si>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</si>
  <si>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</si>
  <si>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</si>
  <si>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</si>
  <si>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</si>
  <si>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</si>
  <si>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</si>
  <si>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</si>
  <si>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</si>
  <si>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</si>
  <si>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</si>
  <si>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</si>
  <si>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</si>
  <si>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</si>
  <si>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</si>
  <si>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</si>
  <si>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</si>
  <si>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</si>
  <si>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</si>
  <si>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</si>
  <si>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</si>
  <si>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</si>
  <si>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</si>
  <si>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</si>
  <si>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</si>
  <si>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</si>
  <si>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</si>
  <si>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</si>
  <si>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</si>
  <si>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</si>
  <si>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</si>
  <si>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</si>
  <si>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</si>
  <si>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</si>
  <si>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</si>
  <si>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</si>
  <si>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</si>
  <si>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</si>
  <si>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</si>
  <si>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</si>
  <si>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</si>
  <si>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</si>
  <si>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</si>
  <si>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</si>
  <si>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</si>
  <si>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</si>
  <si>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</si>
  <si>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</si>
  <si>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</si>
  <si>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</si>
  <si>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</si>
  <si>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</si>
  <si>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</si>
  <si>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</si>
  <si>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</si>
  <si>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</si>
  <si>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</si>
  <si>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</si>
  <si>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</si>
  <si>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</si>
  <si>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</si>
  <si>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</si>
  <si>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</si>
  <si>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</si>
  <si>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</si>
  <si>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</si>
  <si>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</si>
  <si>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</si>
  <si>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</si>
  <si>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</si>
  <si>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</si>
  <si>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</si>
  <si>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</si>
  <si>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</si>
  <si>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</si>
  <si>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</si>
  <si>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</si>
  <si>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</si>
  <si>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</si>
  <si>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</si>
  <si>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</si>
  <si>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</si>
  <si>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</si>
  <si>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</si>
  <si>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</si>
  <si>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</si>
  <si>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</si>
  <si>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</si>
  <si>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</si>
  <si>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</si>
  <si>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</si>
  <si>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</si>
  <si>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</si>
  <si>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</si>
  <si>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</si>
  <si>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</si>
  <si>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</si>
  <si>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</si>
  <si>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</si>
  <si>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</si>
  <si>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</si>
  <si>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</si>
  <si>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</si>
  <si>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</si>
  <si>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</si>
  <si>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</si>
  <si>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</si>
  <si>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</si>
  <si>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</si>
  <si>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</si>
  <si>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</si>
  <si>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</si>
  <si>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</si>
  <si>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</si>
  <si>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</si>
  <si>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</si>
  <si>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</si>
  <si>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</si>
  <si>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</si>
  <si>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</si>
  <si>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</si>
  <si>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</si>
  <si>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</si>
  <si>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</si>
  <si>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</si>
  <si>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</si>
  <si>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</si>
  <si>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</si>
  <si>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</si>
  <si>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</si>
  <si>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</si>
  <si>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</si>
  <si>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</si>
  <si>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</si>
  <si>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</si>
  <si>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</si>
  <si>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</si>
  <si>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</si>
  <si>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</si>
  <si>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</si>
  <si>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</si>
  <si>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</si>
  <si>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</si>
  <si>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</si>
  <si>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</si>
  <si>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</si>
  <si>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</si>
  <si>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</si>
  <si>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</si>
  <si>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</si>
  <si>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</si>
  <si>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</si>
  <si>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</si>
  <si>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</si>
  <si>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</si>
  <si>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</si>
  <si>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</si>
  <si>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</si>
  <si>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</si>
  <si>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</si>
  <si>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</si>
  <si>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</si>
  <si>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</si>
  <si>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</si>
  <si>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</si>
  <si>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</si>
  <si>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</si>
  <si>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</si>
  <si>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</si>
  <si>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</si>
  <si>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</si>
  <si>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</si>
  <si>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</si>
  <si>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</si>
  <si>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</si>
  <si>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</si>
  <si>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</si>
  <si>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</si>
  <si>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</si>
  <si>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</si>
  <si>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</si>
  <si>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</si>
  <si>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</si>
  <si>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</si>
  <si>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</si>
  <si>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</si>
  <si>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</si>
  <si>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</si>
  <si>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</si>
  <si>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</si>
  <si>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</si>
  <si>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</si>
  <si>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</si>
  <si>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</si>
  <si>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</si>
  <si>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</si>
  <si>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</si>
  <si>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</si>
  <si>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</si>
  <si>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</si>
  <si>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</si>
  <si>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</si>
  <si>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</si>
  <si>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</si>
  <si>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</si>
  <si>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</si>
  <si>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</si>
  <si>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</si>
  <si>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</si>
  <si>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</si>
  <si>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</si>
  <si>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</si>
  <si>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</si>
  <si>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</si>
  <si>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</si>
  <si>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</si>
  <si>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</si>
  <si>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</si>
  <si>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</si>
  <si>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</si>
  <si>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</si>
  <si>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</si>
  <si>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</si>
  <si>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</si>
  <si>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</si>
  <si>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</si>
  <si>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</si>
  <si>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</si>
  <si>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</si>
  <si>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</si>
  <si>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</si>
  <si>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</si>
  <si>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</si>
  <si>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</si>
  <si>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</si>
  <si>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</si>
  <si>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</si>
  <si>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</si>
  <si>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</si>
  <si>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</si>
  <si>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</si>
  <si>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</si>
  <si>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</si>
  <si>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</si>
  <si>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</si>
  <si>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</si>
  <si>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</si>
  <si>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</si>
  <si>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</si>
  <si>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</si>
  <si>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</si>
  <si>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</si>
  <si>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</si>
  <si>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</si>
  <si>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</si>
  <si>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</si>
  <si>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</si>
  <si>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</si>
  <si>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</si>
  <si>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</si>
  <si>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</si>
  <si>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</si>
  <si>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</si>
  <si>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</si>
  <si>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</si>
  <si>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</si>
  <si>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</si>
  <si>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</si>
  <si>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</si>
  <si>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</si>
  <si>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</si>
  <si>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</si>
  <si>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</si>
  <si>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</si>
  <si>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</si>
  <si>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</si>
  <si>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</si>
  <si>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</si>
  <si>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</si>
  <si>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</si>
  <si>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</si>
  <si>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</si>
  <si>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</si>
  <si>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</si>
  <si>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</si>
  <si>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</si>
  <si>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</si>
  <si>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</si>
  <si>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</si>
  <si>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</si>
  <si>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</si>
  <si>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</si>
  <si>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</si>
  <si>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</si>
  <si>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</si>
  <si>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</si>
  <si>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</si>
  <si>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</si>
  <si>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</si>
  <si>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</si>
  <si>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</si>
  <si>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</si>
  <si>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</si>
  <si>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</si>
  <si>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</si>
  <si>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</si>
  <si>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</si>
  <si>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</si>
  <si>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</si>
  <si>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</si>
  <si>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</si>
  <si>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</si>
  <si>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</si>
  <si>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</si>
  <si>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</si>
  <si>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</si>
  <si>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</si>
  <si>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</si>
  <si>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</si>
  <si>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</si>
  <si>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</si>
  <si>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</si>
  <si>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</si>
  <si>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</si>
  <si>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</si>
  <si>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</si>
  <si>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</si>
  <si>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</si>
  <si>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</si>
  <si>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</si>
  <si>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</si>
  <si>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</si>
  <si>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</si>
  <si>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</si>
  <si>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</si>
  <si>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</si>
  <si>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</si>
  <si>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</si>
  <si>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</si>
  <si>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</si>
  <si>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</si>
  <si>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</si>
  <si>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</si>
  <si>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</si>
  <si>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</si>
  <si>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</si>
  <si>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</si>
  <si>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</si>
  <si>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</si>
  <si>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</si>
  <si>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</si>
  <si>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</si>
  <si>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</si>
  <si>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</si>
  <si>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</si>
  <si>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</si>
  <si>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</si>
  <si>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</si>
  <si>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</si>
  <si>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</si>
  <si>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</si>
  <si>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</si>
  <si>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</si>
  <si>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</si>
  <si>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</si>
  <si>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</si>
  <si>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</si>
  <si>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</si>
  <si>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</si>
  <si>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</si>
  <si>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</si>
  <si>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</si>
  <si>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</si>
  <si>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</si>
  <si>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</si>
  <si>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</si>
  <si>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</si>
  <si>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</si>
  <si>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</si>
  <si>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</si>
  <si>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</si>
  <si>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</si>
  <si>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</si>
  <si>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</si>
  <si>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</si>
  <si>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</si>
  <si>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</si>
  <si>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</si>
  <si>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</si>
  <si>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</si>
  <si>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</si>
  <si>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</si>
  <si>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</si>
  <si>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</si>
  <si>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</si>
  <si>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</si>
  <si>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</si>
  <si>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</si>
  <si>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</si>
  <si>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</si>
  <si>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</si>
  <si>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</si>
  <si>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</si>
  <si>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</si>
  <si>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</si>
  <si>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</si>
  <si>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</si>
  <si>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</si>
  <si>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</si>
  <si>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</si>
  <si>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</si>
  <si>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</si>
  <si>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</si>
  <si>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</si>
  <si>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</si>
  <si>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</si>
  <si>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</si>
  <si>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</si>
  <si>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</si>
  <si>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</si>
  <si>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</si>
  <si>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</si>
  <si>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</si>
  <si>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</si>
  <si>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</si>
  <si>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</si>
  <si>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</si>
  <si>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</si>
  <si>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</si>
  <si>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</si>
  <si>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</si>
  <si>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</si>
  <si>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</si>
  <si>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</si>
  <si>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</si>
  <si>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</si>
  <si>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</si>
  <si>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</si>
  <si>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</si>
  <si>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</si>
  <si>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</si>
  <si>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</si>
  <si>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</si>
  <si>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</si>
  <si>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</si>
  <si>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</si>
  <si>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</si>
  <si>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</si>
  <si>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</si>
  <si>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</si>
  <si>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</si>
  <si>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</si>
  <si>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</si>
  <si>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</si>
  <si>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</si>
  <si>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</si>
  <si>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</si>
  <si>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</si>
  <si>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</si>
  <si>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</si>
  <si>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</si>
  <si>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</si>
  <si>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</si>
  <si>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</si>
  <si>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</si>
  <si>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</si>
  <si>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</si>
  <si>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</si>
  <si>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</si>
  <si>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</si>
  <si>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</si>
  <si>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</si>
  <si>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</si>
  <si>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</si>
  <si>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</si>
  <si>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</si>
  <si>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</si>
  <si>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</si>
  <si>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</si>
  <si>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</si>
  <si>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</si>
  <si>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</si>
  <si>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</si>
  <si>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</si>
  <si>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</si>
  <si>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</si>
  <si>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</si>
  <si>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</si>
  <si>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</si>
  <si>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</si>
  <si>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</si>
  <si>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</si>
  <si>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</si>
  <si>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</si>
  <si>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</si>
  <si>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</si>
  <si>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</si>
  <si>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</si>
  <si>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</si>
  <si>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</si>
  <si>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</si>
  <si>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</si>
  <si>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</si>
  <si>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</si>
  <si>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</si>
  <si>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</si>
  <si>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</si>
  <si>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</si>
  <si>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</si>
  <si>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</si>
  <si>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</si>
  <si>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</si>
  <si>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</si>
  <si>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</si>
  <si>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</si>
  <si>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</si>
  <si>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</si>
  <si>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</si>
  <si>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</si>
  <si>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</si>
  <si>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</si>
  <si>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</si>
  <si>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</si>
  <si>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</si>
  <si>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</si>
  <si>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</si>
  <si>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</si>
  <si>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</si>
  <si>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</si>
  <si>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</si>
  <si>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</si>
  <si>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</si>
  <si>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</si>
  <si>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</si>
  <si>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</si>
  <si>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</si>
  <si>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</si>
  <si>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</si>
  <si>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</si>
  <si>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</si>
  <si>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</si>
  <si>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</si>
  <si>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</si>
  <si>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</si>
  <si>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</si>
  <si>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</si>
  <si>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</si>
  <si>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</si>
  <si>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</si>
  <si>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</si>
  <si>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</si>
  <si>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</si>
  <si>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</si>
  <si>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</si>
  <si>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</si>
  <si>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</si>
  <si>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</si>
  <si>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</si>
  <si>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</si>
  <si>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</si>
  <si>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</si>
  <si>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</si>
  <si>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</si>
  <si>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</si>
  <si>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</si>
  <si>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</si>
  <si>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</si>
  <si>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</si>
  <si>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</si>
  <si>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</si>
  <si>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</si>
  <si>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</si>
  <si>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</si>
  <si>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</si>
  <si>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</si>
  <si>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</si>
  <si>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</si>
  <si>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</si>
  <si>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</si>
  <si>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</si>
  <si>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</si>
  <si>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</si>
  <si>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</si>
  <si>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</si>
  <si>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</si>
  <si>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</si>
  <si>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</si>
  <si>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</si>
  <si>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</si>
  <si>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</si>
  <si>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</si>
  <si>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</si>
  <si>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</si>
  <si>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</si>
  <si>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</si>
  <si>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</si>
  <si>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</si>
  <si>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</si>
  <si>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</si>
  <si>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</si>
  <si>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</si>
  <si>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</si>
  <si>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</si>
  <si>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</si>
  <si>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</si>
  <si>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</si>
  <si>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</si>
  <si>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</si>
  <si>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</si>
  <si>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</si>
  <si>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</si>
  <si>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</si>
  <si>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</si>
  <si>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</si>
  <si>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</si>
  <si>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</si>
  <si>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</si>
  <si>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</si>
  <si>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</si>
  <si>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</si>
  <si>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</si>
  <si>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</si>
  <si>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</si>
  <si>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</si>
  <si>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</si>
  <si>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</si>
  <si>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</si>
  <si>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</si>
  <si>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</si>
  <si>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</si>
  <si>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</si>
  <si>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</si>
  <si>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</si>
  <si>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</si>
  <si>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</si>
  <si>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</si>
  <si>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</si>
  <si>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</si>
  <si>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</si>
  <si>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</si>
  <si>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</si>
  <si>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</si>
  <si>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</si>
  <si>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</si>
  <si>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</si>
  <si>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</si>
  <si>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</si>
  <si>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</si>
  <si>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</si>
  <si>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</si>
  <si>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</si>
  <si>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</si>
  <si>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</si>
  <si>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</si>
  <si>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</si>
  <si>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</si>
  <si>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</si>
  <si>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</si>
  <si>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</si>
  <si>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</si>
  <si>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</si>
  <si>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</si>
  <si>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</si>
  <si>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</si>
  <si>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</si>
  <si>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</si>
  <si>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</si>
  <si>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</si>
  <si>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</si>
  <si>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</si>
  <si>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</si>
  <si>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</si>
  <si>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</si>
  <si>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</si>
  <si>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</si>
  <si>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</si>
  <si>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</si>
  <si>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</si>
  <si>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</si>
  <si>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</si>
  <si>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</si>
  <si>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</si>
  <si>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</si>
  <si>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</si>
  <si>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</si>
  <si>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</si>
  <si>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</si>
  <si>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</si>
  <si>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</si>
  <si>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</si>
  <si>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</si>
  <si>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</si>
  <si>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</si>
  <si>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</si>
  <si>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</si>
  <si>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</si>
  <si>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</si>
  <si>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</si>
  <si>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</si>
  <si>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</si>
  <si>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</si>
  <si>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</si>
  <si>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</si>
  <si>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</si>
  <si>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</si>
  <si>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</si>
  <si>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</si>
  <si>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</si>
  <si>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</si>
  <si>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</si>
  <si>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</si>
  <si>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</si>
  <si>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</si>
  <si>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</si>
  <si>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</si>
  <si>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</si>
  <si>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</si>
  <si>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</si>
  <si>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</si>
  <si>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</si>
  <si>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</si>
  <si>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</si>
  <si>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</si>
  <si>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</si>
  <si>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</si>
  <si>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</si>
  <si>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</si>
  <si>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</si>
  <si>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</si>
  <si>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</si>
  <si>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</si>
  <si>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</si>
  <si>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</si>
  <si>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</si>
  <si>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</si>
  <si>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</si>
  <si>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</si>
  <si>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</si>
  <si>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</si>
  <si>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</si>
  <si>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</si>
  <si>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</si>
  <si>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</si>
  <si>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</si>
  <si>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</si>
  <si>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</si>
  <si>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</si>
  <si>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</si>
  <si>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</si>
  <si>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</si>
  <si>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</si>
  <si>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</si>
  <si>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</si>
  <si>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</si>
  <si>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</si>
  <si>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</si>
  <si>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</si>
  <si>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</si>
  <si>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</si>
  <si>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</si>
  <si>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</si>
  <si>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</si>
  <si>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</si>
  <si>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</si>
  <si>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</si>
  <si>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</si>
  <si>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</si>
  <si>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</si>
  <si>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</si>
  <si>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</si>
  <si>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</si>
  <si>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</si>
  <si>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</si>
  <si>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</si>
  <si>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</si>
  <si>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</si>
  <si>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</si>
  <si>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</si>
  <si>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</si>
  <si>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</si>
  <si>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</si>
  <si>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</si>
  <si>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</si>
  <si>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</si>
  <si>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</si>
  <si>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</si>
  <si>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</si>
  <si>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</si>
  <si>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</si>
  <si>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</si>
  <si>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</si>
  <si>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</si>
  <si>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</si>
  <si>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</si>
  <si>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</si>
  <si>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</si>
  <si>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</si>
  <si>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</si>
  <si>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</si>
  <si>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</si>
  <si>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</si>
  <si>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</si>
  <si>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</si>
  <si>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</si>
  <si>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</si>
  <si>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</si>
  <si>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</si>
  <si>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</si>
  <si>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</si>
  <si>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</si>
  <si>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</si>
  <si>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</si>
  <si>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</si>
  <si>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</si>
  <si>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</si>
  <si>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</si>
  <si>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</si>
  <si>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</si>
  <si>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</si>
  <si>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</si>
  <si>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</si>
  <si>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</si>
  <si>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</si>
  <si>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</si>
  <si>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</si>
  <si>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</si>
  <si>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</si>
  <si>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</si>
  <si>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</si>
  <si>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</si>
  <si>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</si>
  <si>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</si>
  <si>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</si>
  <si>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</si>
  <si>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</si>
  <si>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</si>
  <si>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</si>
  <si>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</si>
  <si>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</si>
  <si>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</si>
  <si>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</si>
  <si>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</si>
  <si>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</si>
  <si>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</si>
  <si>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</si>
  <si>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</si>
  <si>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</si>
  <si>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</si>
  <si>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</si>
  <si>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</si>
  <si>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</si>
  <si>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</si>
  <si>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</si>
  <si>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</si>
  <si>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</si>
  <si>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</si>
  <si>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</si>
  <si>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</si>
  <si>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</si>
  <si>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</si>
  <si>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</si>
  <si>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</si>
  <si>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</si>
  <si>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</si>
  <si>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</si>
  <si>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</si>
  <si>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</si>
  <si>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</si>
  <si>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</si>
  <si>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</si>
  <si>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</si>
  <si>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</si>
  <si>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</si>
  <si>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</si>
  <si>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</si>
  <si>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</si>
  <si>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</si>
  <si>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</si>
  <si>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</si>
  <si>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</si>
  <si>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</si>
  <si>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</si>
  <si>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</si>
  <si>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</si>
  <si>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</si>
  <si>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</si>
  <si>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</si>
  <si>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</si>
  <si>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</si>
  <si>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</si>
  <si>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</si>
  <si>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</si>
  <si>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</si>
  <si>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</si>
  <si>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</si>
  <si>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</si>
  <si>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</si>
  <si>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</si>
  <si>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</si>
  <si>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</si>
  <si>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</si>
  <si>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</si>
  <si>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</si>
  <si>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</si>
  <si>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</si>
  <si>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</si>
  <si>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</si>
  <si>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</si>
  <si>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</si>
  <si>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</si>
  <si>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</si>
  <si>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</si>
  <si>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</si>
  <si>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</si>
  <si>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</si>
  <si>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</si>
  <si>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</si>
  <si>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</si>
  <si>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</si>
  <si>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</si>
  <si>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</si>
  <si>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</si>
  <si>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</si>
  <si>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</si>
  <si>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</si>
  <si>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</si>
  <si>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</si>
  <si>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</si>
  <si>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</si>
  <si>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</si>
  <si>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</si>
  <si>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</si>
  <si>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</si>
  <si>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</si>
  <si>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</si>
  <si>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</si>
  <si>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</si>
  <si>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</si>
  <si>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</si>
  <si>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</si>
  <si>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</si>
  <si>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</si>
  <si>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</si>
  <si>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</si>
  <si>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</si>
  <si>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</si>
  <si>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</si>
  <si>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</si>
  <si>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</si>
  <si>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</si>
  <si>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</si>
  <si>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</si>
  <si>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</si>
  <si>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</si>
  <si>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</si>
  <si>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</si>
  <si>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</si>
  <si>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</si>
  <si>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</si>
  <si>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</si>
  <si>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</si>
  <si>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</si>
  <si>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</si>
  <si>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</si>
  <si>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</si>
  <si>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</si>
  <si>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</si>
  <si>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</si>
  <si>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</si>
  <si>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</si>
  <si>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</si>
  <si>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</si>
  <si>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</si>
  <si>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</si>
  <si>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</si>
  <si>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</si>
  <si>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</si>
  <si>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</si>
  <si>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</si>
  <si>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</si>
  <si>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</si>
  <si>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</si>
  <si>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</si>
  <si>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</si>
  <si>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</si>
  <si>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</si>
  <si>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</si>
  <si>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</si>
  <si>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</si>
  <si>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</si>
  <si>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</si>
  <si>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</si>
  <si>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</si>
  <si>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</si>
  <si>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</si>
  <si>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</si>
  <si>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</si>
  <si>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</si>
  <si>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</si>
  <si>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</si>
  <si>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</si>
  <si>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</si>
  <si>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</si>
  <si>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</si>
  <si>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</si>
  <si>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</si>
  <si>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</si>
  <si>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</si>
  <si>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</si>
  <si>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</si>
  <si>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</si>
  <si>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</si>
  <si>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</si>
  <si>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</si>
  <si>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</si>
  <si>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</si>
  <si>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</si>
  <si>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</si>
  <si>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</si>
  <si>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</si>
  <si>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</si>
  <si>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</si>
  <si>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</si>
  <si>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</si>
  <si>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</si>
  <si>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</si>
  <si>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</si>
  <si>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</si>
  <si>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</si>
  <si>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</si>
  <si>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</si>
  <si>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</si>
  <si>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</si>
  <si>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</si>
  <si>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</si>
  <si>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</si>
  <si>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</si>
  <si>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</si>
  <si>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</si>
  <si>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</si>
  <si>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</si>
  <si>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</si>
  <si>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</si>
  <si>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</si>
  <si>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</si>
  <si>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</si>
  <si>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</si>
  <si>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</si>
  <si>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</si>
  <si>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</si>
  <si>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</si>
  <si>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</si>
  <si>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</si>
  <si>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</si>
  <si>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</si>
  <si>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</si>
  <si>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</si>
  <si>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</si>
  <si>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</si>
  <si>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</si>
  <si>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</si>
  <si>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</si>
  <si>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</si>
  <si>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</si>
  <si>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</si>
  <si>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</si>
  <si>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</si>
  <si>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</si>
  <si>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</si>
  <si>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</si>
  <si>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</si>
  <si>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</si>
  <si>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</si>
  <si>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</si>
  <si>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</si>
  <si>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</si>
  <si>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</si>
  <si>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</si>
  <si>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</si>
  <si>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</si>
  <si>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</si>
  <si>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</si>
  <si>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</si>
  <si>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</si>
  <si>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</si>
  <si>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</si>
  <si>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</si>
  <si>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</si>
  <si>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</si>
  <si>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</si>
  <si>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</si>
  <si>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</si>
  <si>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</si>
  <si>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</si>
  <si>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</si>
  <si>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</si>
  <si>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</si>
  <si>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</si>
  <si>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</si>
  <si>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</si>
  <si>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</si>
  <si>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</si>
  <si>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</si>
  <si>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</si>
  <si>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</si>
  <si>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</si>
  <si>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</si>
  <si>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</si>
  <si>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</si>
  <si>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</si>
  <si>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</si>
  <si>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</si>
  <si>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</si>
  <si>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</si>
  <si>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</si>
  <si>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</si>
  <si>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</si>
  <si>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</si>
  <si>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</si>
  <si>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</si>
  <si>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</si>
  <si>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</si>
  <si>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</si>
  <si>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</si>
  <si>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</si>
  <si>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</si>
  <si>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</si>
  <si>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</si>
  <si>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</si>
  <si>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</si>
  <si>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</si>
  <si>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</si>
  <si>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</si>
  <si>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</si>
  <si>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</si>
  <si>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</si>
  <si>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</si>
  <si>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</si>
  <si>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</si>
  <si>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</si>
  <si>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</si>
  <si>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</si>
  <si>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</si>
  <si>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</si>
  <si>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</si>
  <si>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</si>
  <si>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</si>
  <si>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</si>
  <si>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</si>
  <si>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</si>
  <si>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</si>
  <si>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</si>
  <si>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</si>
  <si>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</si>
  <si>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</si>
  <si>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</si>
  <si>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</si>
  <si>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</si>
  <si>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</si>
  <si>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</si>
  <si>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</si>
  <si>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</si>
  <si>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</si>
  <si>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</si>
  <si>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</si>
  <si>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</si>
  <si>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</si>
  <si>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</si>
  <si>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</si>
  <si>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</si>
  <si>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</si>
  <si>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</si>
  <si>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</si>
  <si>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</si>
  <si>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</si>
  <si>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</si>
  <si>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</si>
  <si>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</si>
  <si>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</si>
  <si>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</si>
  <si>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</si>
  <si>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</si>
  <si>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</si>
  <si>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</si>
  <si>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</si>
  <si>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</si>
  <si>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</si>
  <si>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</si>
  <si>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</si>
  <si>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</si>
  <si>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</si>
  <si>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</si>
  <si>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</si>
  <si>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</si>
  <si>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</si>
  <si>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</si>
  <si>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</si>
  <si>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</si>
  <si>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</si>
  <si>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</si>
  <si>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</si>
  <si>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</si>
  <si>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</si>
  <si>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</si>
  <si>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</si>
  <si>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</si>
  <si>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</si>
  <si>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</si>
  <si>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</si>
  <si>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</si>
  <si>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</si>
  <si>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</si>
  <si>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</si>
  <si>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</si>
  <si>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</si>
  <si>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</si>
  <si>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</si>
  <si>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</si>
  <si>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</si>
  <si>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</si>
  <si>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</si>
  <si>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</si>
  <si>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</si>
  <si>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</si>
  <si>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</si>
  <si>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</si>
  <si>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</si>
  <si>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</si>
  <si>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</si>
  <si>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</si>
  <si>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</si>
  <si>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</si>
  <si>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</si>
  <si>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</si>
  <si>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</si>
  <si>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</si>
  <si>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</si>
  <si>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</si>
  <si>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</si>
  <si>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</si>
  <si>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</si>
  <si>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</si>
  <si>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</si>
  <si>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</si>
  <si>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</si>
  <si>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</si>
  <si>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</si>
  <si>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</si>
  <si>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</si>
  <si>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</si>
  <si>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</si>
  <si>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</si>
  <si>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</si>
  <si>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</si>
  <si>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</si>
  <si>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</si>
  <si>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</si>
  <si>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</si>
  <si>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</si>
  <si>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</si>
  <si>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</si>
  <si>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</si>
  <si>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</si>
  <si>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</si>
  <si>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</si>
  <si>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</si>
  <si>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</si>
  <si>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</si>
  <si>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</si>
  <si>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</si>
  <si>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</si>
  <si>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</si>
  <si>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</si>
  <si>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</si>
  <si>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</si>
  <si>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</si>
  <si>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</si>
  <si>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</si>
  <si>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</si>
  <si>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</si>
  <si>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</si>
  <si>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</si>
  <si>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</si>
  <si>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</si>
  <si>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</si>
  <si>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</si>
  <si>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</si>
  <si>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</si>
  <si>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</si>
  <si>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</si>
  <si>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</si>
  <si>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</si>
  <si>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</si>
  <si>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</si>
  <si>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</si>
  <si>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</si>
  <si>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</si>
  <si>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</si>
  <si>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</si>
  <si>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</si>
  <si>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</si>
  <si>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</si>
  <si>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</si>
  <si>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</si>
  <si>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</si>
  <si>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</si>
  <si>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</si>
  <si>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</si>
  <si>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</si>
  <si>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</si>
  <si>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</si>
  <si>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</si>
  <si>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</si>
  <si>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</si>
  <si>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</si>
  <si>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</si>
  <si>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</si>
  <si>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</si>
  <si>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</si>
  <si>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</si>
  <si>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</si>
  <si>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</si>
  <si>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</si>
  <si>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</si>
  <si>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</si>
  <si>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</si>
  <si>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</si>
  <si>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</si>
  <si>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</si>
  <si>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</si>
  <si>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</si>
  <si>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</si>
  <si>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</si>
  <si>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</si>
  <si>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</si>
  <si>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</si>
  <si>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</si>
  <si>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</si>
  <si>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</si>
  <si>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</si>
  <si>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</si>
  <si>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</si>
  <si>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</si>
  <si>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</si>
  <si>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</si>
  <si>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</si>
  <si>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</si>
  <si>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</si>
  <si>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</si>
  <si>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</si>
  <si>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</si>
  <si>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</si>
  <si>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</si>
  <si>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</si>
  <si>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</si>
  <si>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</si>
  <si>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</si>
  <si>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</si>
  <si>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</si>
  <si>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</si>
  <si>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</si>
  <si>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</si>
  <si>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</si>
  <si>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</si>
  <si>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</si>
  <si>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</si>
  <si>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</si>
  <si>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</si>
  <si>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</si>
  <si>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</si>
  <si>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</si>
  <si>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</si>
  <si>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</si>
  <si>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</si>
  <si>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</si>
  <si>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</si>
  <si>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</si>
  <si>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</si>
  <si>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</si>
  <si>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</si>
  <si>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</si>
  <si>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</si>
  <si>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</si>
  <si>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</si>
  <si>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</si>
  <si>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</si>
  <si>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</si>
  <si>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</si>
  <si>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</si>
  <si>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</si>
  <si>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</si>
  <si>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</si>
  <si>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</si>
  <si>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</si>
  <si>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</si>
  <si>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</si>
  <si>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</si>
  <si>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</si>
  <si>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</si>
  <si>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</si>
  <si>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</si>
  <si>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</si>
  <si>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</si>
  <si>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</si>
  <si>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</si>
  <si>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</si>
  <si>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</si>
  <si>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</si>
  <si>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</si>
  <si>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</si>
  <si>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</si>
  <si>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</si>
  <si>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</si>
  <si>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</si>
  <si>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</si>
  <si>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</si>
  <si>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</si>
  <si>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</si>
  <si>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</si>
  <si>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</si>
  <si>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</si>
  <si>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</si>
  <si>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</si>
  <si>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</si>
  <si>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</si>
  <si>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</si>
  <si>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</si>
  <si>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</si>
  <si>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</si>
  <si>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</si>
  <si>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</si>
  <si>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</si>
  <si>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</si>
  <si>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</si>
  <si>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</si>
  <si>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</si>
  <si>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</si>
  <si>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</si>
  <si>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</si>
  <si>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</si>
  <si>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</si>
  <si>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</si>
  <si>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</si>
  <si>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</si>
  <si>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</si>
  <si>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</si>
  <si>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</si>
  <si>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</si>
  <si>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</si>
  <si>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</si>
  <si>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</si>
  <si>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</si>
  <si>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</si>
  <si>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</si>
  <si>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</si>
  <si>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</si>
  <si>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</si>
  <si>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</si>
  <si>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</si>
  <si>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</si>
  <si>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</si>
  <si>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</si>
  <si>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</si>
  <si>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</si>
  <si>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</si>
  <si>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</si>
  <si>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</si>
  <si>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</si>
  <si>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</si>
  <si>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</si>
  <si>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</si>
  <si>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</si>
  <si>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</si>
  <si>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</si>
  <si>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</si>
  <si>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</si>
  <si>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</si>
  <si>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</si>
  <si>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</si>
  <si>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</si>
  <si>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</si>
  <si>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</si>
  <si>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</si>
  <si>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</si>
  <si>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</si>
  <si>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</si>
  <si>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</si>
  <si>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</si>
  <si>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</si>
  <si>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</si>
  <si>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</si>
  <si>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</si>
  <si>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</si>
  <si>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</si>
  <si>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</si>
  <si>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</si>
  <si>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</si>
  <si>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</si>
  <si>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</si>
  <si>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</si>
  <si>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</si>
  <si>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</si>
  <si>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</si>
  <si>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</si>
  <si>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</si>
  <si>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</si>
  <si>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</si>
  <si>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</si>
  <si>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</si>
  <si>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</si>
  <si>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</si>
  <si>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</si>
  <si>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</si>
  <si>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</si>
  <si>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</si>
  <si>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</si>
  <si>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</si>
  <si>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</si>
  <si>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</si>
  <si>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</si>
  <si>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</si>
  <si>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</si>
  <si>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</si>
  <si>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</si>
  <si>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</si>
  <si>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</si>
  <si>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</si>
  <si>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</si>
  <si>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</si>
  <si>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</si>
  <si>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</si>
  <si>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</si>
  <si>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</si>
  <si>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</si>
  <si>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</si>
  <si>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</si>
  <si>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</si>
  <si>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</si>
  <si>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</si>
  <si>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</si>
  <si>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</si>
  <si>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</si>
  <si>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</si>
  <si>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</si>
  <si>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</si>
  <si>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</si>
  <si>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</si>
  <si>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</si>
  <si>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</si>
  <si>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</si>
  <si>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</si>
  <si>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</si>
  <si>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</si>
  <si>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</si>
  <si>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</si>
  <si>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</si>
  <si>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</si>
  <si>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</si>
  <si>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</si>
  <si>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</si>
  <si>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</si>
  <si>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</si>
  <si>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</si>
  <si>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</si>
  <si>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</si>
  <si>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</si>
  <si>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</si>
  <si>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</si>
  <si>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</si>
  <si>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</si>
  <si>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</si>
  <si>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</si>
  <si>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</si>
  <si>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</si>
  <si>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</si>
  <si>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</si>
  <si>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</si>
  <si>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</si>
  <si>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</si>
  <si>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</si>
  <si>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</si>
  <si>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</si>
  <si>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</si>
  <si>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</si>
  <si>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</si>
  <si>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</si>
  <si>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</si>
  <si>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</si>
  <si>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</si>
  <si>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</si>
  <si>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</si>
  <si>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</si>
  <si>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</si>
  <si>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</si>
  <si>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</si>
  <si>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</si>
  <si>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</si>
  <si>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</si>
  <si>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</si>
  <si>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</si>
  <si>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</si>
  <si>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</si>
  <si>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</si>
  <si>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</si>
  <si>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</si>
  <si>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</si>
  <si>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</si>
  <si>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</si>
  <si>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</si>
  <si>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</si>
  <si>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</si>
  <si>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</si>
  <si>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</si>
  <si>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</si>
  <si>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</si>
  <si>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</si>
  <si>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</si>
  <si>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</si>
  <si>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</si>
  <si>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</si>
  <si>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</si>
  <si>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</si>
  <si>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</si>
  <si>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</si>
  <si>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</si>
  <si>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</si>
  <si>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</si>
  <si>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</si>
  <si>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</si>
  <si>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</si>
  <si>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</si>
  <si>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</si>
  <si>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</si>
  <si>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</si>
  <si>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</si>
  <si>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</si>
  <si>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</si>
  <si>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</si>
  <si>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</si>
  <si>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</si>
  <si>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</si>
  <si>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</si>
  <si>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</si>
  <si>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</si>
  <si>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</si>
  <si>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</si>
  <si>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</si>
  <si>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</si>
  <si>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</si>
  <si>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</si>
  <si>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</si>
  <si>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</si>
  <si>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</si>
  <si>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</si>
  <si>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</si>
  <si>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</si>
  <si>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</si>
  <si>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</si>
  <si>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</si>
  <si>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</si>
  <si>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</si>
  <si>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</si>
  <si>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</si>
  <si>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</si>
  <si>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</si>
  <si>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</si>
  <si>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</si>
  <si>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</si>
  <si>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</si>
  <si>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</si>
  <si>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</si>
  <si>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</si>
  <si>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</si>
  <si>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</si>
  <si>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</si>
  <si>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</si>
  <si>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</si>
  <si>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</si>
  <si>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</si>
  <si>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</si>
  <si>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</si>
  <si>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</si>
  <si>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</si>
  <si>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</si>
  <si>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</si>
  <si>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</si>
  <si>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</si>
  <si>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</si>
  <si>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</si>
  <si>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</si>
  <si>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</si>
  <si>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</si>
  <si>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</si>
  <si>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</si>
  <si>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</si>
  <si>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</si>
  <si>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</si>
  <si>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</si>
  <si>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</si>
  <si>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</si>
  <si>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</si>
  <si>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</si>
  <si>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</si>
  <si>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</si>
  <si>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</si>
  <si>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</si>
  <si>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</si>
  <si>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</si>
  <si>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</si>
  <si>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</si>
  <si>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</si>
  <si>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</si>
  <si>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</si>
  <si>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</si>
  <si>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</si>
  <si>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</si>
  <si>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</si>
  <si>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</si>
  <si>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</si>
  <si>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</si>
  <si>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</si>
  <si>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</si>
  <si>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</si>
  <si>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</si>
  <si>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</si>
  <si>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</si>
  <si>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</si>
  <si>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</si>
  <si>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</si>
  <si>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</si>
  <si>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</si>
  <si>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</si>
  <si>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</si>
  <si>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</si>
  <si>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</si>
  <si>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</si>
  <si>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</si>
  <si>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</si>
  <si>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</si>
  <si>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</si>
  <si>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</si>
  <si>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</si>
  <si>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</si>
  <si>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</si>
  <si>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</si>
  <si>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</si>
  <si>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</si>
  <si>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</si>
  <si>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</si>
  <si>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</si>
  <si>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</si>
  <si>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</si>
  <si>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</si>
  <si>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</si>
  <si>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</si>
  <si>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</si>
  <si>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</si>
  <si>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</si>
  <si>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</si>
  <si>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</si>
  <si>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</si>
  <si>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</si>
  <si>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</si>
  <si>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</si>
  <si>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</si>
  <si>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</si>
  <si>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</si>
  <si>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</si>
  <si>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</si>
  <si>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</si>
  <si>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</si>
  <si>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</si>
  <si>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</si>
  <si>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</si>
  <si>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</si>
  <si>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</si>
  <si>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</si>
  <si>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</si>
  <si>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</si>
  <si>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</si>
  <si>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</si>
  <si>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</si>
  <si>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</si>
  <si>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</si>
  <si>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</si>
  <si>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</si>
  <si>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</si>
  <si>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</si>
  <si>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</si>
  <si>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</si>
  <si>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</si>
  <si>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</si>
  <si>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</si>
  <si>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</si>
  <si>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</si>
  <si>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</si>
  <si>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</si>
  <si>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</si>
  <si>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</si>
  <si>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</si>
  <si>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</si>
  <si>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</si>
  <si>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</si>
  <si>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</si>
  <si>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</si>
  <si>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</si>
  <si>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</si>
  <si>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</si>
  <si>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</si>
  <si>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</si>
  <si>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</si>
  <si>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</si>
  <si>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</si>
  <si>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</si>
  <si>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</si>
  <si>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</si>
  <si>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</si>
  <si>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</si>
  <si>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</si>
  <si>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</si>
  <si>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</si>
  <si>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</si>
  <si>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</si>
  <si>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</si>
  <si>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</si>
  <si>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</si>
  <si>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</si>
  <si>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</si>
  <si>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</si>
  <si>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</si>
  <si>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</si>
  <si>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</si>
  <si>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</si>
  <si>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</si>
  <si>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</si>
  <si>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</si>
  <si>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</si>
  <si>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</si>
  <si>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</si>
  <si>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</si>
  <si>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</si>
  <si>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</si>
  <si>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</si>
  <si>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</si>
  <si>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</si>
  <si>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</si>
  <si>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</si>
  <si>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</si>
  <si>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</si>
  <si>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</si>
  <si>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</si>
  <si>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</si>
  <si>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</si>
  <si>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</si>
  <si>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</si>
  <si>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</si>
  <si>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</si>
  <si>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</si>
  <si>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</si>
  <si>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</si>
  <si>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</si>
  <si>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</si>
  <si>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</si>
  <si>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</si>
  <si>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</si>
  <si>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</si>
  <si>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</si>
  <si>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</si>
  <si>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</si>
  <si>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</si>
  <si>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</si>
  <si>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</si>
  <si>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</si>
  <si>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</si>
  <si>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</si>
  <si>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</si>
  <si>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</si>
  <si>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</si>
  <si>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</si>
  <si>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</si>
  <si>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</si>
  <si>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</si>
  <si>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</si>
  <si>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</si>
  <si>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</si>
  <si>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</si>
  <si>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</si>
  <si>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</si>
  <si>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</si>
  <si>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</si>
  <si>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</si>
  <si>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</si>
  <si>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</si>
  <si>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</si>
  <si>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</si>
  <si>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</si>
  <si>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</si>
  <si>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</si>
  <si>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</si>
  <si>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</si>
  <si>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</si>
  <si>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</si>
  <si>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</si>
  <si>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</si>
  <si>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</si>
  <si>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</si>
  <si>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</si>
  <si>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</si>
  <si>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</si>
  <si>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</si>
  <si>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</si>
  <si>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</si>
  <si>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</si>
  <si>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</si>
  <si>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</si>
  <si>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</si>
  <si>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</si>
  <si>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</si>
  <si>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</si>
  <si>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</si>
  <si>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</si>
  <si>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</si>
  <si>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</si>
  <si>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</si>
  <si>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</si>
  <si>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</si>
  <si>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</si>
  <si>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</si>
  <si>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</si>
  <si>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</si>
  <si>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</si>
  <si>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</si>
  <si>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</si>
  <si>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</si>
  <si>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</si>
  <si>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</si>
  <si>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</si>
  <si>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</si>
  <si>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</si>
  <si>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</si>
  <si>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</si>
  <si>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</si>
  <si>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</si>
  <si>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</si>
  <si>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</si>
  <si>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</si>
  <si>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</si>
  <si>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</si>
  <si>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</si>
  <si>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</si>
  <si>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</si>
  <si>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</si>
  <si>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</si>
  <si>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</si>
  <si>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</si>
  <si>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</si>
  <si>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</si>
  <si>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</si>
  <si>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</si>
  <si>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</si>
  <si>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</si>
  <si>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</si>
  <si>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</si>
  <si>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</si>
  <si>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</si>
  <si>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</si>
  <si>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</si>
  <si>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</si>
  <si>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</si>
  <si>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</si>
  <si>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</si>
  <si>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</si>
  <si>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</si>
  <si>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</si>
  <si>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</si>
  <si>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</si>
  <si>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</si>
  <si>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</si>
  <si>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</si>
  <si>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</si>
  <si>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</si>
  <si>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</si>
  <si>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</si>
  <si>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</si>
  <si>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</si>
  <si>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</si>
  <si>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</si>
  <si>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</si>
  <si>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</si>
  <si>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</si>
  <si>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</si>
  <si>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</si>
  <si>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</si>
  <si>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</si>
  <si>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</si>
  <si>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</si>
  <si>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</si>
  <si>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</si>
  <si>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</si>
  <si>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</si>
  <si>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</si>
  <si>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</si>
  <si>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</si>
  <si>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</si>
  <si>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</si>
  <si>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</si>
  <si>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</si>
  <si>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</si>
  <si>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</si>
  <si>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</si>
  <si>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</si>
  <si>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</si>
  <si>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</si>
  <si>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</si>
  <si>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</si>
  <si>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</si>
  <si>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</si>
  <si>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</si>
  <si>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</si>
  <si>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</si>
  <si>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</si>
  <si>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</si>
  <si>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</si>
  <si>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</si>
  <si>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</si>
  <si>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</si>
  <si>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</si>
  <si>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</si>
  <si>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</si>
  <si>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</si>
  <si>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</si>
  <si>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</si>
  <si>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</si>
  <si>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</si>
  <si>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</si>
  <si>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</si>
  <si>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</si>
  <si>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</si>
  <si>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</si>
  <si>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</si>
  <si>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</si>
  <si>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</si>
  <si>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</si>
  <si>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</si>
  <si>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</si>
  <si>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</si>
  <si>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</si>
  <si>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</si>
  <si>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</si>
  <si>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</si>
  <si>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</si>
  <si>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</si>
  <si>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</si>
  <si>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</si>
  <si>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</si>
  <si>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</si>
  <si>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</si>
  <si>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</si>
  <si>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</si>
  <si>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</si>
  <si>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</si>
  <si>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</si>
  <si>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</si>
  <si>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</si>
  <si>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</si>
  <si>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</si>
  <si>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</si>
  <si>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</si>
  <si>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</si>
  <si>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</si>
  <si>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</si>
  <si>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</si>
  <si>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</si>
  <si>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</si>
  <si>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</si>
  <si>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</si>
  <si>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</si>
  <si>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</si>
  <si>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</si>
  <si>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</si>
  <si>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</si>
  <si>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</si>
  <si>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</si>
  <si>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</si>
  <si>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</si>
  <si>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</si>
  <si>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</si>
  <si>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</si>
  <si>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</si>
  <si>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</si>
  <si>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</si>
  <si>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</si>
  <si>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</si>
  <si>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</si>
  <si>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</si>
  <si>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</si>
  <si>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</si>
  <si>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</si>
  <si>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</si>
  <si>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</si>
  <si>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</si>
  <si>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</si>
  <si>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</si>
  <si>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</si>
  <si>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</si>
  <si>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</si>
  <si>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</si>
  <si>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</si>
  <si>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</si>
  <si>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</si>
  <si>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</si>
  <si>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</si>
  <si>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</si>
  <si>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</si>
  <si>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</si>
  <si>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</si>
  <si>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</si>
  <si>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</si>
  <si>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</si>
  <si>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</si>
  <si>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</si>
  <si>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</si>
  <si>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</si>
  <si>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</si>
  <si>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</si>
  <si>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</si>
  <si>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</si>
  <si>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</si>
  <si>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</si>
  <si>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</si>
  <si>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</si>
  <si>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</si>
  <si>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</si>
  <si>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</si>
  <si>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</si>
  <si>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</si>
  <si>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</si>
  <si>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</si>
  <si>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</si>
  <si>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</si>
  <si>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</si>
  <si>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</si>
  <si>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</si>
  <si>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</si>
  <si>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</si>
  <si>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</si>
  <si>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</si>
  <si>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</si>
  <si>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</si>
  <si>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</si>
  <si>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</si>
  <si>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</si>
  <si>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</si>
  <si>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</si>
  <si>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</si>
  <si>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</si>
  <si>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</si>
  <si>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</si>
  <si>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</si>
  <si>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</si>
  <si>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</si>
  <si>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</si>
  <si>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</si>
  <si>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</si>
  <si>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</si>
  <si>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</si>
  <si>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</si>
  <si>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</si>
  <si>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</si>
  <si>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</si>
  <si>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</si>
  <si>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</si>
  <si>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</si>
  <si>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</si>
  <si>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</si>
  <si>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</si>
  <si>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</si>
  <si>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</si>
  <si>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</si>
  <si>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</si>
  <si>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</si>
  <si>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</si>
  <si>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</si>
  <si>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</si>
  <si>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</si>
  <si>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</si>
  <si>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</si>
  <si>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</si>
  <si>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</si>
  <si>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</si>
  <si>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</si>
  <si>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</si>
  <si>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</si>
  <si>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</si>
  <si>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</si>
  <si>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</si>
  <si>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</si>
  <si>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</si>
  <si>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</si>
  <si>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</si>
  <si>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</si>
  <si>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</si>
  <si>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</si>
  <si>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</si>
  <si>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</si>
  <si>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</si>
  <si>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</si>
  <si>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</si>
  <si>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</si>
  <si>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</si>
  <si>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</si>
  <si>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</si>
  <si>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</si>
  <si>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</si>
  <si>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</si>
  <si>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</si>
  <si>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</si>
  <si>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</si>
  <si>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</si>
  <si>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</si>
  <si>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</si>
  <si>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</si>
  <si>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</si>
  <si>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</si>
  <si>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</si>
  <si>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</si>
  <si>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</si>
  <si>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</si>
  <si>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</si>
  <si>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</si>
  <si>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</si>
  <si>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</si>
  <si>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</si>
  <si>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</si>
  <si>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</si>
  <si>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</si>
  <si>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</si>
  <si>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</si>
  <si>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</si>
  <si>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</si>
  <si>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</si>
  <si>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</si>
  <si>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</si>
  <si>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</si>
  <si>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</si>
  <si>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</si>
  <si>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</si>
  <si>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</si>
  <si>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</si>
  <si>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</si>
  <si>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</si>
  <si>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</si>
  <si>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</si>
  <si>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</si>
  <si>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</si>
  <si>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</si>
  <si>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</si>
  <si>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</si>
  <si>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</si>
  <si>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</si>
  <si>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</si>
  <si>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</si>
  <si>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</si>
  <si>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</si>
  <si>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</si>
  <si>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</si>
  <si>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</si>
  <si>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</si>
  <si>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</si>
  <si>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</si>
  <si>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</si>
  <si>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</si>
  <si>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</si>
  <si>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</si>
  <si>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</si>
  <si>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</si>
  <si>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</si>
  <si>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</si>
  <si>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</si>
  <si>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</si>
  <si>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</si>
  <si>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</si>
  <si>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</si>
  <si>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</si>
  <si>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</si>
  <si>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</si>
  <si>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</si>
  <si>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</si>
  <si>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</si>
  <si>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</si>
  <si>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</si>
  <si>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</si>
  <si>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</si>
  <si>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</si>
  <si>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</si>
  <si>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</si>
  <si>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</si>
  <si>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</si>
  <si>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</si>
  <si>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</si>
  <si>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</si>
  <si>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</si>
  <si>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</si>
  <si>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</si>
  <si>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</si>
  <si>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</si>
  <si>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</si>
  <si>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</si>
  <si>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</si>
  <si>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</si>
  <si>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</si>
  <si>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</si>
  <si>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</si>
  <si>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</si>
  <si>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</si>
  <si>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</si>
  <si>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</si>
  <si>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</si>
  <si>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</si>
  <si>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</si>
  <si>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</si>
  <si>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</si>
  <si>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</si>
  <si>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</si>
  <si>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</si>
  <si>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</si>
  <si>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</si>
  <si>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</si>
  <si>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</si>
  <si>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</si>
  <si>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</si>
  <si>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</si>
  <si>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</si>
  <si>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</si>
  <si>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</si>
  <si>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</si>
  <si>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</si>
  <si>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</si>
  <si>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</si>
  <si>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</si>
  <si>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</si>
  <si>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</si>
  <si>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</si>
  <si>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</si>
  <si>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</si>
  <si>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</si>
  <si>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</si>
  <si>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</si>
  <si>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</si>
  <si>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</si>
  <si>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</si>
  <si>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</si>
  <si>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</si>
  <si>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</si>
  <si>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</si>
  <si>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</si>
  <si>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</si>
  <si>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</si>
  <si>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</si>
  <si>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</si>
  <si>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</si>
  <si>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</si>
  <si>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</si>
  <si>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</si>
  <si>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</si>
  <si>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</si>
  <si>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</si>
  <si>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</si>
  <si>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</si>
  <si>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</si>
  <si>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</si>
  <si>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</si>
  <si>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</si>
  <si>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</si>
  <si>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</si>
  <si>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</si>
  <si>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</si>
  <si>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</si>
  <si>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</si>
  <si>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</si>
  <si>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</si>
  <si>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</si>
  <si>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</si>
  <si>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</si>
  <si>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</si>
  <si>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</si>
  <si>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</si>
  <si>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</si>
  <si>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</si>
  <si>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</si>
  <si>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</si>
  <si>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</si>
  <si>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</si>
  <si>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</si>
  <si>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</si>
  <si>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</si>
  <si>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</si>
  <si>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</si>
  <si>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</si>
  <si>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</si>
  <si>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</si>
  <si>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</si>
  <si>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</si>
  <si>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</si>
  <si>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</si>
  <si>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</si>
  <si>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</si>
  <si>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</si>
  <si>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</si>
  <si>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</si>
  <si>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</si>
  <si>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</si>
  <si>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</si>
  <si>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</si>
  <si>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</si>
  <si>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</si>
  <si>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</si>
  <si>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</si>
  <si>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</si>
  <si>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</si>
  <si>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</si>
  <si>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</si>
  <si>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</si>
  <si>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</si>
  <si>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</si>
  <si>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</si>
  <si>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</si>
  <si>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</si>
  <si>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</si>
  <si>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</si>
  <si>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</si>
  <si>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</si>
  <si>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</si>
  <si>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</si>
  <si>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</si>
  <si>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</si>
  <si>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</si>
  <si>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</si>
  <si>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</si>
  <si>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</si>
  <si>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</si>
  <si>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</si>
  <si>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</si>
  <si>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</si>
  <si>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</si>
  <si>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</si>
  <si>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</si>
  <si>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</si>
  <si>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</si>
  <si>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</si>
  <si>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</si>
  <si>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</si>
  <si>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</si>
  <si>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</si>
  <si>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</si>
  <si>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</si>
  <si>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</si>
  <si>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</si>
  <si>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</si>
  <si>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</si>
  <si>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</si>
  <si>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</si>
  <si>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</si>
  <si>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</si>
  <si>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</si>
  <si>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</si>
  <si>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</si>
  <si>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</si>
  <si>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</si>
  <si>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</si>
  <si>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</si>
  <si>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</si>
  <si>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</si>
  <si>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</si>
  <si>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</si>
  <si>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</si>
  <si>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</si>
  <si>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</si>
  <si>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</si>
  <si>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</si>
  <si>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</si>
  <si>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</si>
  <si>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</si>
  <si>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</si>
  <si>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</si>
  <si>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</si>
  <si>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</si>
  <si>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</si>
  <si>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</si>
  <si>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</si>
  <si>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</si>
  <si>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</si>
  <si>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</si>
  <si>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</si>
  <si>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</si>
  <si>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</si>
  <si>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</si>
  <si>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</si>
  <si>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</si>
  <si>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</si>
  <si>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</si>
  <si>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</si>
  <si>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</si>
  <si>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</si>
  <si>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</si>
  <si>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</si>
  <si>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</si>
  <si>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</si>
  <si>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</si>
  <si>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</si>
  <si>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</si>
  <si>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</si>
  <si>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</si>
  <si>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</si>
  <si>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</si>
  <si>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</si>
  <si>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</si>
  <si>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</si>
  <si>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</si>
  <si>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</si>
  <si>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</si>
  <si>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</si>
  <si>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</si>
  <si>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</si>
  <si>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</si>
  <si>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</si>
  <si>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</si>
  <si>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</si>
  <si>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</si>
  <si>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</si>
  <si>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</si>
  <si>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</si>
  <si>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</si>
  <si>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</si>
  <si>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</si>
  <si>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</si>
  <si>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</si>
  <si>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</si>
  <si>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</si>
  <si>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</si>
  <si>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</si>
  <si>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</si>
  <si>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</si>
  <si>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</si>
  <si>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</si>
  <si>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</si>
  <si>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</si>
  <si>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</si>
  <si>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</si>
  <si>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</si>
  <si>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</si>
  <si>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</si>
  <si>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</si>
  <si>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</si>
  <si>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</si>
  <si>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</si>
  <si>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</si>
  <si>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</si>
  <si>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</si>
  <si>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</si>
  <si>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</si>
  <si>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</si>
  <si>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</si>
  <si>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</si>
  <si>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</si>
  <si>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</si>
  <si>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</si>
  <si>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</si>
  <si>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</si>
  <si>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</si>
  <si>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</si>
  <si>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</si>
  <si>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</si>
  <si>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</si>
  <si>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</si>
  <si>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</si>
  <si>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</si>
  <si>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</si>
  <si>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</si>
  <si>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</si>
  <si>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</si>
  <si>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</si>
  <si>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</si>
  <si>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</si>
  <si>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</si>
  <si>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</si>
  <si>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</si>
  <si>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</si>
  <si>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</si>
  <si>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</si>
  <si>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</si>
  <si>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</si>
  <si>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</si>
  <si>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</si>
  <si>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</si>
  <si>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</si>
  <si>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</si>
  <si>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</si>
  <si>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</si>
  <si>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</si>
  <si>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</si>
  <si>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</si>
  <si>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</si>
  <si>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</si>
  <si>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</si>
  <si>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</si>
  <si>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</si>
  <si>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</si>
  <si>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</si>
  <si>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</si>
  <si>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</si>
  <si>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</si>
  <si>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</si>
  <si>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</si>
  <si>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</si>
  <si>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</si>
  <si>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</si>
  <si>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</si>
  <si>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</si>
  <si>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</si>
  <si>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</si>
  <si>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</si>
  <si>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</si>
  <si>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</si>
  <si>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</si>
  <si>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</si>
  <si>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</si>
  <si>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</si>
  <si>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</si>
  <si>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</si>
  <si>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</si>
  <si>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</si>
  <si>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</si>
  <si>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</si>
  <si>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</si>
  <si>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</si>
  <si>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</si>
  <si>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</si>
  <si>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</si>
  <si>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</si>
  <si>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</si>
  <si>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</si>
  <si>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</si>
  <si>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</si>
  <si>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</si>
  <si>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</si>
  <si>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</si>
  <si>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</si>
  <si>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</si>
  <si>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</si>
  <si>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</si>
  <si>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</si>
  <si>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</si>
  <si>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</si>
  <si>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</si>
  <si>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</si>
  <si>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</si>
  <si>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</si>
  <si>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</si>
  <si>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</si>
  <si>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</si>
  <si>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</si>
  <si>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</si>
  <si>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</si>
  <si>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</si>
  <si>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</si>
  <si>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</si>
  <si>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</si>
  <si>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</si>
  <si>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</si>
  <si>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</si>
  <si>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</si>
  <si>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</si>
  <si>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</si>
  <si>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</si>
  <si>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</si>
  <si>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</si>
  <si>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</si>
  <si>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</si>
  <si>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</si>
  <si>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</si>
  <si>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</si>
  <si>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</si>
  <si>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</si>
  <si>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</si>
  <si>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</si>
  <si>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</si>
  <si>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</si>
  <si>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</si>
  <si>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</si>
  <si>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</si>
  <si>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</si>
  <si>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</si>
  <si>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</si>
  <si>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</si>
  <si>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</si>
  <si>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</si>
  <si>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</si>
  <si>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</si>
  <si>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</si>
  <si>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</si>
  <si>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</si>
  <si>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</si>
  <si>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</si>
  <si>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</si>
  <si>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</si>
  <si>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</si>
  <si>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</si>
  <si>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</si>
  <si>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</si>
  <si>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</si>
  <si>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</si>
  <si>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</si>
  <si>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</si>
  <si>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</si>
  <si>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</si>
  <si>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</si>
  <si>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</si>
  <si>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</si>
  <si>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</si>
  <si>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</si>
  <si>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</si>
  <si>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</si>
  <si>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</si>
  <si>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</si>
  <si>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</si>
  <si>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</si>
  <si>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</si>
  <si>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</si>
  <si>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</si>
  <si>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</si>
  <si>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</si>
  <si>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</si>
  <si>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</si>
  <si>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</si>
  <si>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</si>
  <si>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</si>
  <si>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</si>
  <si>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</si>
  <si>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</si>
  <si>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</si>
  <si>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</si>
  <si>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</si>
  <si>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</si>
  <si>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</si>
  <si>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</si>
  <si>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</si>
  <si>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</si>
  <si>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</si>
  <si>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</si>
  <si>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</si>
  <si>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</si>
  <si>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</si>
  <si>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</si>
  <si>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</si>
  <si>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</si>
  <si>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</si>
  <si>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</si>
  <si>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</si>
  <si>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</si>
  <si>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</si>
  <si>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</si>
  <si>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</si>
  <si>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</si>
  <si>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</si>
  <si>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</si>
  <si>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</si>
  <si>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</si>
  <si>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</si>
  <si>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</si>
  <si>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</si>
  <si>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</si>
  <si>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</si>
  <si>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</si>
  <si>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</si>
  <si>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</si>
  <si>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</si>
  <si>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</si>
  <si>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</si>
  <si>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</si>
  <si>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</si>
  <si>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</si>
  <si>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</si>
  <si>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</si>
  <si>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</si>
  <si>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</si>
  <si>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</si>
  <si>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</si>
  <si>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</si>
  <si>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</si>
  <si>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</si>
  <si>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</si>
  <si>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</si>
  <si>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</si>
  <si>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</si>
  <si>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</si>
  <si>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</si>
  <si>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</si>
  <si>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</si>
  <si>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</si>
  <si>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</si>
  <si>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</si>
  <si>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</si>
  <si>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</si>
  <si>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</si>
  <si>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</si>
  <si>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</si>
  <si>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</si>
  <si>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</si>
  <si>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</si>
  <si>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</si>
  <si>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</si>
  <si>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</si>
  <si>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</si>
  <si>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</si>
  <si>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</si>
  <si>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</si>
  <si>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</si>
  <si>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</si>
  <si>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</si>
  <si>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</si>
  <si>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</si>
  <si>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</si>
  <si>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</si>
  <si>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</si>
  <si>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</si>
  <si>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</si>
  <si>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</si>
  <si>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</si>
  <si>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</si>
  <si>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</si>
  <si>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</si>
  <si>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</si>
  <si>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</si>
  <si>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</si>
  <si>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</si>
  <si>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</si>
  <si>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</si>
  <si>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</si>
  <si>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</si>
  <si>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</si>
  <si>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</si>
  <si>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</si>
  <si>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</si>
  <si>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</si>
  <si>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</si>
  <si>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</si>
  <si>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</si>
  <si>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</si>
  <si>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</si>
  <si>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</si>
  <si>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</si>
  <si>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</si>
  <si>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</si>
  <si>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</si>
  <si>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</si>
  <si>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</si>
  <si>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</si>
  <si>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</si>
  <si>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</si>
  <si>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</si>
  <si>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</si>
  <si>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</si>
  <si>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</si>
  <si>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</si>
  <si>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</si>
  <si>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</si>
  <si>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</si>
  <si>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</si>
  <si>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</si>
  <si>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</si>
  <si>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</si>
  <si>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</si>
  <si>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</si>
  <si>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</si>
  <si>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</si>
  <si>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</si>
  <si>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</si>
  <si>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</si>
  <si>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</si>
  <si>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</si>
  <si>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</si>
  <si>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</si>
  <si>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</si>
  <si>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</si>
  <si>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</si>
  <si>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</si>
  <si>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</si>
  <si>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</si>
  <si>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</si>
  <si>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</si>
  <si>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</si>
  <si>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</si>
  <si>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</si>
  <si>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</si>
  <si>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</si>
  <si>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</si>
  <si>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</si>
  <si>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</si>
  <si>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</si>
  <si>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</si>
  <si>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</si>
  <si>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</si>
  <si>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</si>
  <si>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</si>
  <si>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</si>
  <si>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</si>
  <si>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</si>
  <si>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</si>
  <si>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</si>
  <si>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</si>
  <si>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</si>
  <si>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</si>
  <si>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</si>
  <si>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</si>
  <si>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</si>
  <si>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</si>
  <si>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</si>
  <si>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</si>
  <si>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</si>
  <si>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</si>
  <si>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</si>
  <si>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</si>
  <si>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</si>
  <si>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</si>
  <si>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</si>
  <si>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</si>
  <si>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</si>
  <si>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</si>
  <si>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</si>
  <si>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</si>
  <si>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</si>
  <si>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</si>
  <si>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</si>
  <si>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</si>
  <si>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</si>
  <si>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</si>
  <si>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</si>
  <si>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</si>
  <si>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</si>
  <si>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</si>
  <si>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</si>
  <si>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</si>
  <si>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</si>
  <si>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</si>
  <si>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</si>
  <si>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</si>
  <si>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</si>
  <si>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</si>
  <si>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</si>
  <si>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</si>
  <si>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</si>
  <si>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</si>
  <si>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</si>
  <si>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</si>
  <si>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</si>
  <si>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</si>
  <si>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</si>
  <si>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</si>
  <si>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</si>
  <si>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</si>
  <si>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</si>
  <si>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</si>
  <si>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</si>
  <si>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</si>
  <si>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</si>
  <si>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</si>
  <si>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</si>
  <si>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</si>
  <si>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</si>
  <si>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</si>
  <si>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</si>
  <si>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</si>
  <si>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</si>
  <si>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</si>
  <si>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</si>
  <si>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</si>
  <si>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</si>
  <si>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</si>
  <si>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</si>
  <si>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</si>
  <si>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</si>
  <si>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</si>
  <si>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</si>
  <si>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</si>
  <si>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</si>
  <si>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</si>
  <si>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</si>
  <si>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</si>
  <si>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</si>
  <si>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</si>
  <si>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</si>
  <si>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</si>
  <si>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</si>
  <si>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</si>
  <si>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</si>
  <si>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</si>
  <si>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</si>
  <si>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</si>
  <si>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</si>
  <si>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</si>
  <si>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</si>
  <si>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</si>
  <si>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</si>
  <si>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</si>
  <si>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</si>
  <si>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</si>
  <si>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</si>
  <si>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</si>
  <si>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</si>
  <si>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</si>
  <si>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</si>
  <si>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</si>
  <si>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</si>
  <si>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</si>
  <si>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</si>
  <si>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</si>
  <si>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</si>
  <si>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</si>
  <si>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</si>
  <si>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</si>
  <si>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</si>
  <si>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</si>
  <si>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</si>
  <si>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</si>
  <si>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</si>
  <si>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</si>
  <si>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</si>
  <si>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</si>
  <si>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</si>
  <si>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</si>
  <si>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</si>
  <si>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</si>
  <si>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</si>
  <si>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</si>
  <si>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</si>
  <si>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</si>
  <si>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</si>
  <si>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</si>
  <si>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</si>
  <si>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</si>
  <si>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</si>
  <si>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</si>
  <si>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</si>
  <si>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</si>
  <si>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</si>
  <si>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</si>
  <si>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</si>
  <si>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</si>
  <si>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</si>
  <si>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</si>
  <si>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</si>
  <si>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</si>
  <si>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</si>
  <si>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</si>
  <si>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</si>
  <si>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</si>
  <si>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</si>
  <si>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</si>
  <si>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</si>
  <si>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</si>
  <si>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</si>
  <si>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</si>
  <si>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</si>
  <si>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</si>
  <si>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</si>
  <si>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</si>
  <si>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</si>
  <si>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</si>
  <si>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</si>
  <si>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</si>
  <si>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</si>
  <si>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</si>
  <si>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</si>
  <si>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</si>
  <si>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</si>
  <si>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</si>
  <si>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</si>
  <si>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</si>
  <si>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</si>
  <si>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</si>
  <si>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</si>
  <si>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</si>
  <si>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</si>
  <si>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</si>
  <si>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</si>
  <si>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</si>
  <si>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</si>
  <si>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</si>
  <si>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</si>
  <si>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</si>
  <si>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</si>
  <si>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</si>
  <si>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</si>
  <si>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</si>
  <si>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</si>
  <si>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</si>
  <si>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</si>
  <si>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</si>
  <si>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</si>
  <si>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</si>
  <si>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</si>
  <si>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</si>
  <si>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</si>
  <si>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</si>
  <si>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</si>
  <si>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</si>
  <si>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</si>
  <si>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</si>
  <si>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</si>
  <si>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</si>
  <si>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</si>
  <si>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</si>
  <si>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</si>
  <si>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</si>
  <si>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</si>
  <si>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</si>
  <si>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</si>
  <si>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</si>
  <si>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</si>
  <si>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</si>
  <si>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</si>
  <si>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</si>
  <si>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</si>
  <si>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</si>
  <si>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</si>
  <si>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</si>
  <si>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</si>
  <si>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</si>
  <si>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</si>
  <si>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</si>
  <si>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</si>
  <si>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</si>
  <si>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</si>
  <si>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</si>
  <si>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</si>
  <si>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</si>
  <si>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</si>
  <si>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</si>
  <si>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</si>
  <si>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</si>
  <si>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</si>
  <si>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</si>
  <si>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</si>
  <si>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</si>
  <si>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</si>
  <si>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</si>
  <si>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</si>
  <si>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</si>
  <si>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</si>
  <si>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</si>
  <si>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</si>
  <si>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</si>
  <si>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</si>
  <si>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</si>
  <si>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</si>
  <si>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</si>
  <si>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</si>
  <si>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</si>
  <si>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</si>
  <si>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</si>
  <si>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</si>
  <si>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</si>
  <si>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</si>
  <si>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</si>
  <si>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</si>
  <si>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</si>
  <si>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</si>
  <si>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</si>
  <si>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</si>
  <si>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</si>
  <si>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</si>
  <si>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</si>
  <si>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</si>
  <si>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</si>
  <si>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</si>
  <si>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</si>
  <si>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</si>
  <si>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</si>
  <si>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</si>
  <si>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</si>
  <si>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</si>
  <si>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</si>
  <si>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</si>
  <si>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</si>
  <si>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</si>
  <si>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</si>
  <si>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</si>
  <si>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</si>
  <si>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</si>
  <si>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</si>
  <si>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</si>
  <si>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</si>
  <si>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</si>
  <si>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</si>
  <si>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</si>
  <si>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</si>
  <si>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</si>
  <si>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</si>
  <si>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</si>
  <si>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</si>
  <si>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</si>
  <si>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</si>
  <si>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</si>
  <si>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</si>
  <si>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</si>
  <si>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</si>
  <si>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</si>
  <si>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</si>
  <si>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</si>
  <si>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</si>
  <si>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</si>
  <si>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</si>
  <si>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</si>
  <si>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</si>
  <si>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</si>
  <si>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</si>
  <si>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</si>
  <si>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</si>
  <si>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</si>
  <si>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</si>
  <si>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</si>
  <si>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</si>
  <si>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</si>
  <si>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</si>
  <si>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</si>
  <si>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</si>
  <si>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</si>
  <si>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</si>
  <si>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</si>
  <si>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</si>
  <si>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</si>
  <si>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</si>
  <si>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</si>
  <si>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</si>
  <si>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</si>
  <si>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</si>
  <si>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</si>
  <si>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</si>
  <si>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</si>
  <si>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</si>
  <si>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</si>
  <si>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</si>
  <si>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</si>
  <si>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</si>
  <si>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</si>
  <si>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</si>
  <si>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</si>
  <si>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</si>
  <si>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</si>
  <si>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</si>
  <si>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</si>
  <si>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</si>
  <si>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</si>
  <si>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</si>
  <si>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</si>
  <si>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</si>
  <si>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</si>
  <si>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</si>
  <si>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</si>
  <si>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</si>
  <si>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</si>
  <si>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</si>
  <si>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</si>
  <si>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</si>
  <si>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</si>
  <si>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</si>
  <si>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</si>
  <si>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</si>
  <si>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</si>
  <si>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</si>
  <si>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</si>
  <si>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</si>
  <si>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</si>
  <si>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</si>
  <si>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</si>
  <si>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</si>
  <si>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</si>
  <si>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</si>
  <si>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</si>
  <si>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</si>
  <si>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</si>
  <si>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</si>
  <si>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</si>
  <si>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</si>
  <si>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</si>
  <si>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</si>
  <si>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</si>
  <si>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</si>
  <si>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</si>
  <si>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</si>
  <si>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</si>
  <si>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</si>
  <si>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</si>
  <si>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</si>
  <si>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</si>
  <si>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</si>
  <si>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</si>
  <si>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</si>
  <si>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</si>
  <si>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</si>
  <si>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</si>
  <si>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</si>
  <si>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</si>
  <si>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</si>
  <si>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</si>
  <si>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</si>
  <si>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</si>
  <si>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</si>
  <si>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</si>
  <si>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</si>
  <si>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</si>
  <si>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</si>
  <si>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</si>
  <si>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</si>
  <si>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</si>
  <si>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</si>
  <si>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</si>
  <si>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</si>
  <si>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</si>
  <si>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</si>
  <si>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</si>
  <si>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</si>
  <si>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</si>
  <si>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</si>
  <si>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</si>
  <si>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</si>
  <si>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</si>
  <si>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</si>
  <si>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</si>
  <si>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</si>
  <si>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</si>
  <si>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</si>
  <si>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</si>
  <si>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</si>
  <si>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</si>
  <si>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</si>
  <si>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</si>
  <si>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</si>
  <si>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</si>
  <si>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</si>
  <si>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</si>
  <si>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</si>
  <si>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</si>
  <si>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</si>
  <si>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</si>
  <si>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</si>
  <si>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</si>
  <si>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</si>
  <si>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</si>
  <si>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</si>
  <si>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</si>
  <si>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</si>
  <si>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</si>
  <si>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</si>
  <si>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</si>
  <si>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</si>
  <si>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</si>
  <si>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</si>
  <si>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</si>
  <si>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</si>
  <si>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</si>
  <si>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</si>
  <si>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</si>
  <si>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</si>
  <si>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</si>
  <si>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</si>
  <si>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</si>
  <si>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</si>
  <si>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</si>
  <si>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</si>
  <si>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</si>
  <si>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</si>
  <si>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</si>
  <si>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</si>
  <si>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</si>
  <si>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</si>
  <si>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</si>
  <si>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</si>
  <si>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</si>
  <si>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</si>
  <si>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</si>
  <si>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</si>
  <si>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</si>
  <si>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</si>
  <si>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</si>
  <si>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</si>
  <si>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</si>
  <si>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</si>
  <si>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</si>
  <si>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</si>
  <si>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</si>
  <si>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</si>
  <si>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</si>
  <si>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</si>
  <si>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</si>
  <si>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</si>
  <si>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</si>
  <si>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</si>
  <si>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</si>
  <si>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</si>
  <si>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</si>
  <si>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</si>
  <si>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</si>
  <si>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</si>
  <si>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</si>
  <si>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</si>
  <si>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</si>
  <si>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</si>
  <si>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</si>
  <si>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</si>
  <si>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</si>
  <si>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</si>
  <si>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</si>
  <si>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</si>
  <si>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</si>
  <si>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</si>
  <si>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</si>
  <si>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</si>
  <si>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</si>
  <si>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</si>
  <si>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</si>
  <si>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</si>
  <si>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</si>
  <si>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</si>
  <si>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</si>
  <si>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</si>
  <si>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</si>
  <si>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</si>
  <si>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</si>
  <si>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</si>
  <si>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</si>
  <si>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</si>
  <si>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</si>
  <si>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</si>
  <si>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</si>
  <si>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</si>
  <si>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</si>
  <si>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</si>
  <si>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</si>
  <si>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</si>
  <si>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</si>
  <si>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</si>
  <si>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</si>
  <si>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</si>
  <si>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</si>
  <si>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</si>
  <si>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</si>
  <si>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</si>
  <si>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</si>
  <si>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</si>
  <si>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</si>
  <si>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</si>
  <si>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</si>
  <si>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</si>
  <si>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</si>
  <si>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</si>
  <si>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</si>
  <si>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</si>
  <si>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</si>
  <si>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</si>
  <si>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</si>
  <si>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</si>
  <si>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</si>
  <si>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</si>
  <si>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</si>
  <si>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</si>
  <si>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</si>
  <si>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</si>
  <si>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</si>
  <si>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</si>
  <si>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</si>
  <si>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</si>
  <si>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</si>
  <si>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</si>
  <si>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</si>
  <si>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</si>
  <si>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</si>
  <si>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</si>
  <si>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</si>
  <si>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</si>
  <si>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</si>
  <si>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</si>
  <si>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</si>
  <si>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</si>
  <si>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</si>
  <si>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</si>
  <si>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</si>
  <si>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</si>
  <si>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</si>
  <si>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</si>
  <si>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</si>
  <si>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</si>
  <si>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</si>
  <si>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</si>
  <si>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</si>
  <si>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</si>
  <si>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</si>
  <si>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</si>
  <si>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</si>
  <si>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</si>
  <si>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</si>
  <si>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</si>
  <si>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</si>
  <si>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</si>
  <si>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</si>
  <si>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</si>
  <si>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</si>
  <si>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</si>
  <si>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</si>
  <si>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</si>
  <si>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</si>
  <si>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</si>
  <si>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</si>
  <si>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</si>
  <si>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</si>
  <si>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</si>
  <si>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</si>
  <si>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</si>
  <si>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</si>
  <si>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</si>
  <si>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</si>
  <si>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</si>
  <si>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</si>
  <si>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</si>
  <si>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</si>
  <si>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</si>
  <si>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</si>
  <si>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</si>
  <si>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</si>
  <si>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</si>
  <si>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</si>
  <si>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</si>
  <si>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</si>
  <si>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</si>
  <si>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</si>
  <si>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</si>
  <si>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</si>
  <si>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</si>
  <si>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</si>
  <si>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</si>
  <si>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</si>
  <si>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</si>
  <si>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</si>
  <si>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</si>
  <si>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</si>
  <si>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</si>
  <si>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</si>
  <si>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</si>
  <si>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</si>
  <si>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</si>
  <si>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</si>
  <si>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</si>
  <si>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</si>
  <si>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</si>
  <si>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</si>
  <si>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</si>
  <si>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</si>
  <si>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</si>
  <si>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</si>
  <si>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</si>
  <si>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</si>
  <si>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</si>
  <si>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</si>
  <si>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</si>
  <si>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</si>
  <si>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</si>
  <si>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</si>
  <si>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</si>
  <si>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</si>
  <si>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</si>
  <si>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</si>
  <si>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</si>
  <si>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</si>
  <si>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</si>
  <si>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</si>
  <si>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</si>
  <si>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</si>
  <si>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</si>
  <si>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</si>
  <si>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</si>
  <si>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</si>
  <si>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</si>
  <si>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</si>
  <si>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</si>
  <si>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</si>
  <si>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</si>
  <si>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</si>
  <si>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</si>
  <si>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</si>
  <si>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</si>
  <si>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</si>
  <si>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</si>
  <si>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</si>
  <si>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</si>
  <si>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</si>
  <si>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</si>
  <si>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</si>
  <si>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</si>
  <si>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</si>
  <si>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</si>
  <si>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</si>
  <si>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</si>
  <si>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</si>
  <si>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</si>
  <si>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</si>
  <si>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</si>
  <si>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</si>
  <si>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</si>
  <si>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</si>
  <si>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</si>
  <si>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</si>
  <si>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</si>
  <si>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</si>
  <si>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</si>
  <si>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</si>
  <si>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</si>
  <si>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</si>
  <si>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</si>
  <si>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</si>
  <si>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</si>
  <si>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</si>
  <si>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</si>
  <si>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</si>
  <si>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</si>
  <si>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</si>
  <si>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</si>
  <si>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</si>
  <si>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</si>
  <si>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</si>
  <si>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</si>
  <si>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</si>
  <si>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</si>
  <si>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</si>
  <si>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</si>
  <si>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</si>
  <si>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</si>
  <si>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</si>
  <si>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</si>
  <si>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</si>
  <si>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</si>
  <si>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</si>
  <si>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</si>
  <si>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</si>
  <si>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</si>
  <si>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</si>
  <si>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</si>
  <si>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</si>
  <si>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</si>
  <si>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</si>
  <si>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</si>
  <si>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</si>
  <si>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</si>
  <si>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</si>
  <si>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</si>
  <si>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</si>
  <si>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</si>
  <si>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</si>
  <si>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</si>
  <si>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</si>
  <si>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</si>
  <si>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</si>
  <si>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</si>
  <si>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</si>
  <si>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</si>
  <si>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</si>
  <si>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</si>
  <si>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</si>
  <si>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</si>
  <si>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</si>
  <si>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</si>
  <si>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</si>
  <si>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</si>
  <si>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</si>
  <si>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</si>
  <si>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</si>
  <si>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</si>
  <si>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</si>
  <si>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</si>
  <si>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</si>
  <si>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</si>
  <si>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</si>
  <si>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</si>
  <si>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</si>
  <si>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</si>
  <si>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</si>
  <si>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</si>
  <si>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</si>
  <si>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</si>
  <si>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</si>
  <si>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</si>
  <si>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</si>
  <si>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</si>
  <si>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</si>
  <si>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</si>
  <si>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</si>
  <si>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</si>
  <si>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</si>
  <si>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</si>
  <si>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</si>
  <si>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</si>
  <si>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</si>
  <si>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</si>
  <si>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</si>
  <si>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</si>
  <si>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</si>
  <si>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</si>
  <si>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</si>
  <si>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</si>
  <si>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</si>
  <si>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</si>
  <si>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</si>
  <si>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</si>
  <si>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</si>
  <si>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</si>
  <si>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</si>
  <si>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</si>
  <si>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</si>
  <si>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</si>
  <si>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</si>
  <si>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</si>
  <si>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</si>
  <si>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</si>
  <si>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</si>
  <si>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</si>
  <si>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</si>
  <si>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</si>
  <si>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</si>
  <si>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</si>
  <si>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</si>
  <si>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</si>
  <si>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</si>
  <si>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</si>
  <si>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</si>
  <si>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</si>
  <si>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</si>
  <si>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</si>
  <si>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</si>
  <si>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</si>
  <si>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</si>
  <si>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</si>
  <si>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</si>
  <si>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</si>
  <si>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</si>
  <si>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</si>
  <si>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</si>
  <si>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</si>
  <si>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</si>
  <si>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</si>
  <si>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</si>
  <si>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</si>
  <si>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</si>
  <si>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</si>
  <si>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</si>
  <si>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</si>
  <si>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</si>
  <si>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</si>
  <si>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</si>
  <si>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</si>
  <si>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</si>
  <si>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</si>
  <si>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</si>
  <si>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</si>
  <si>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</si>
  <si>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</si>
  <si>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</si>
  <si>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</si>
  <si>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</si>
  <si>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</si>
  <si>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</si>
  <si>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</si>
  <si>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</si>
  <si>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</si>
  <si>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</si>
  <si>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</si>
  <si>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</si>
  <si>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</si>
  <si>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</si>
  <si>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</si>
  <si>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</si>
  <si>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</si>
  <si>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</si>
  <si>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</si>
  <si>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</si>
  <si>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</si>
  <si>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</si>
  <si>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</si>
  <si>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</si>
  <si>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</si>
  <si>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</si>
  <si>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</si>
  <si>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</si>
  <si>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</si>
  <si>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</si>
  <si>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</si>
  <si>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</si>
  <si>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</si>
  <si>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</si>
  <si>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</si>
  <si>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</si>
  <si>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</si>
  <si>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</si>
  <si>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</si>
  <si>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</si>
  <si>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</si>
  <si>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</si>
  <si>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</si>
  <si>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</si>
  <si>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</si>
  <si>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</si>
  <si>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</si>
  <si>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</si>
  <si>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</si>
  <si>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</si>
  <si>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</si>
  <si>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</si>
  <si>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</si>
  <si>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</si>
  <si>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</si>
  <si>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</si>
  <si>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</si>
  <si>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</si>
  <si>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</si>
  <si>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</si>
  <si>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</si>
  <si>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</si>
  <si>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</si>
  <si>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</si>
  <si>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</si>
  <si>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</si>
  <si>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</si>
  <si>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</si>
  <si>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</si>
  <si>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</si>
  <si>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</si>
  <si>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</si>
  <si>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</si>
  <si>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</si>
  <si>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</si>
  <si>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</si>
  <si>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</si>
  <si>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</si>
  <si>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</si>
  <si>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</si>
  <si>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</si>
  <si>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</si>
  <si>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</si>
  <si>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</si>
  <si>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</si>
  <si>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</si>
  <si>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</si>
  <si>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</si>
  <si>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</si>
  <si>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</si>
  <si>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</si>
  <si>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</si>
  <si>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</si>
  <si>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</si>
  <si>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</si>
  <si>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</si>
  <si>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</si>
  <si>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</si>
  <si>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</si>
  <si>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</si>
  <si>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</si>
  <si>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</si>
  <si>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</si>
  <si>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</si>
  <si>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</si>
  <si>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</si>
  <si>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</si>
  <si>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</si>
  <si>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</si>
  <si>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</si>
  <si>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</si>
  <si>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</si>
  <si>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</si>
  <si>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</si>
  <si>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</si>
  <si>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</si>
  <si>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</si>
  <si>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</si>
  <si>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</si>
  <si>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</si>
  <si>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</si>
  <si>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</si>
  <si>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</si>
  <si>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</si>
  <si>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</si>
  <si>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</si>
  <si>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</si>
  <si>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</si>
  <si>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</si>
  <si>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</si>
  <si>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</si>
  <si>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</si>
  <si>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</si>
  <si>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</si>
  <si>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</si>
  <si>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</si>
  <si>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</si>
  <si>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</si>
  <si>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</si>
  <si>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</si>
  <si>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</si>
  <si>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</si>
  <si>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</si>
  <si>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</si>
  <si>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</si>
  <si>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</si>
  <si>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</si>
  <si>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</si>
  <si>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</si>
  <si>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</si>
  <si>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</si>
  <si>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</si>
  <si>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</si>
  <si>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</si>
  <si>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</si>
  <si>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</si>
  <si>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</si>
  <si>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</si>
  <si>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</si>
  <si>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</si>
  <si>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</si>
  <si>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</si>
  <si>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</si>
  <si>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</si>
  <si>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</si>
  <si>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</si>
  <si>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</si>
  <si>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</si>
  <si>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</si>
  <si>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</si>
  <si>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</si>
  <si>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</si>
  <si>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</si>
  <si>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</si>
  <si>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</si>
  <si>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</si>
  <si>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</si>
  <si>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</si>
  <si>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</si>
  <si>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</si>
  <si>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</si>
  <si>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</si>
  <si>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</si>
  <si>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</si>
  <si>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</si>
  <si>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</si>
  <si>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</si>
  <si>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</si>
  <si>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</si>
  <si>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</si>
  <si>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</si>
  <si>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</si>
  <si>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</si>
  <si>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</si>
  <si>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</si>
  <si>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</si>
  <si>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</si>
  <si>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</si>
  <si>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</si>
  <si>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</si>
  <si>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</si>
  <si>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</si>
  <si>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</si>
  <si>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</si>
  <si>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</si>
  <si>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</si>
  <si>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</si>
  <si>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</si>
  <si>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</si>
  <si>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</si>
  <si>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</si>
  <si>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</si>
  <si>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</si>
  <si>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</si>
  <si>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</si>
  <si>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</si>
  <si>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</si>
  <si>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</si>
  <si>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</si>
  <si>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</si>
  <si>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</si>
  <si>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</si>
  <si>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</si>
  <si>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</si>
  <si>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</si>
  <si>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</si>
  <si>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</si>
  <si>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</si>
  <si>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</si>
  <si>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</si>
  <si>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</si>
  <si>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</si>
  <si>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</si>
  <si>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</si>
  <si>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</si>
  <si>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</si>
  <si>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</si>
  <si>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</si>
  <si>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</si>
  <si>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</si>
  <si>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</si>
  <si>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</si>
  <si>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</si>
  <si>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</si>
  <si>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</si>
  <si>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</si>
  <si>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</si>
  <si>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</si>
  <si>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</si>
  <si>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</si>
  <si>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</si>
  <si>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</si>
  <si>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</si>
  <si>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</si>
  <si>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</si>
  <si>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</si>
  <si>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</si>
  <si>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</si>
  <si>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</si>
  <si>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</si>
  <si>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</si>
  <si>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</si>
  <si>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</si>
  <si>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</si>
  <si>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</si>
  <si>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</si>
  <si>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</si>
  <si>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</si>
  <si>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</si>
  <si>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</si>
  <si>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</si>
  <si>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</si>
  <si>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</si>
  <si>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</si>
  <si>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</si>
  <si>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</si>
  <si>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</si>
  <si>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</si>
  <si>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</si>
  <si>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</si>
  <si>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</si>
  <si>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</si>
  <si>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</si>
  <si>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</si>
  <si>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</si>
  <si>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</si>
  <si>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</si>
  <si>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</si>
  <si>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</si>
  <si>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</si>
  <si>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</si>
  <si>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</si>
  <si>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</si>
  <si>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</si>
  <si>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</si>
  <si>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</si>
  <si>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</si>
  <si>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</si>
  <si>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</si>
  <si>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</si>
  <si>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</si>
  <si>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</si>
  <si>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</si>
  <si>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</si>
  <si>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</si>
  <si>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</si>
  <si>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</si>
  <si>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</si>
  <si>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</si>
  <si>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</si>
  <si>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</si>
  <si>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</si>
  <si>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</si>
  <si>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</si>
  <si>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</si>
  <si>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</si>
  <si>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</si>
  <si>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</si>
  <si>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</si>
  <si>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</si>
  <si>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</si>
  <si>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</si>
  <si>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</si>
  <si>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</si>
  <si>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</si>
  <si>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</si>
  <si>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</si>
  <si>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</si>
  <si>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</si>
  <si>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</si>
  <si>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</si>
  <si>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</si>
  <si>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</si>
  <si>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</si>
  <si>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</si>
  <si>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</si>
  <si>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</si>
  <si>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</si>
  <si>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</si>
  <si>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</si>
  <si>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</si>
  <si>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</si>
  <si>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</si>
  <si>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</si>
  <si>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</si>
  <si>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</si>
  <si>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</si>
  <si>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</si>
  <si>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</si>
  <si>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</si>
  <si>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</si>
  <si>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</si>
  <si>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</si>
  <si>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</si>
  <si>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</si>
  <si>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</si>
  <si>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</si>
  <si>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</si>
  <si>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</si>
  <si>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</si>
  <si>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</si>
  <si>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</si>
  <si>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</si>
  <si>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</si>
  <si>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</si>
  <si>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</si>
  <si>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</si>
  <si>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</si>
  <si>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</si>
  <si>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</si>
  <si>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</si>
  <si>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</si>
  <si>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</si>
  <si>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</si>
  <si>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</si>
  <si>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</si>
  <si>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</si>
  <si>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</si>
  <si>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</si>
  <si>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</si>
  <si>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</si>
  <si>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</si>
  <si>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</si>
  <si>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</si>
  <si>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</si>
  <si>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</si>
  <si>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</si>
  <si>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</si>
  <si>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</si>
  <si>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</si>
  <si>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</si>
  <si>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</si>
  <si>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</si>
  <si>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</si>
  <si>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</si>
  <si>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</si>
  <si>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</si>
  <si>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</si>
  <si>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</si>
  <si>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</si>
  <si>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</si>
  <si>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</si>
  <si>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</si>
  <si>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</si>
  <si>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</si>
  <si>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</si>
  <si>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</si>
  <si>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</si>
  <si>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</si>
  <si>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</si>
  <si>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</si>
  <si>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</si>
  <si>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</si>
  <si>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</si>
  <si>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</si>
  <si>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</si>
  <si>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</si>
  <si>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</si>
  <si>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</si>
  <si>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</si>
  <si>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</si>
  <si>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</si>
  <si>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</si>
  <si>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</si>
  <si>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</si>
  <si>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</si>
  <si>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</si>
  <si>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</si>
  <si>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</si>
  <si>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</si>
  <si>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</si>
  <si>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</si>
  <si>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</si>
  <si>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</si>
  <si>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</si>
  <si>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</si>
  <si>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</si>
  <si>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</si>
  <si>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</si>
  <si>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</si>
  <si>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</si>
  <si>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</si>
  <si>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</si>
  <si>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</si>
  <si>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</si>
  <si>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</si>
  <si>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</si>
  <si>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</si>
  <si>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</si>
  <si>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</si>
  <si>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</si>
  <si>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</si>
  <si>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</si>
  <si>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</si>
  <si>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</si>
  <si>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</si>
  <si>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</si>
  <si>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</si>
  <si>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</si>
  <si>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</si>
  <si>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</si>
  <si>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</si>
  <si>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</si>
  <si>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</si>
  <si>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</si>
  <si>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</si>
  <si>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</si>
  <si>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</si>
  <si>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</si>
  <si>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</si>
  <si>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</si>
  <si>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</si>
  <si>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</si>
  <si>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</si>
  <si>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</si>
  <si>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</si>
  <si>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</si>
  <si>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</si>
  <si>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</si>
  <si>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</si>
  <si>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</si>
  <si>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</si>
  <si>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</si>
  <si>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</si>
  <si>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</si>
  <si>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</si>
  <si>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</si>
  <si>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</si>
  <si>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</si>
  <si>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</si>
  <si>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</si>
  <si>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</si>
  <si>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</si>
  <si>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</si>
  <si>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</si>
  <si>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</si>
  <si>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</si>
  <si>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</si>
  <si>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</si>
  <si>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</si>
  <si>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</si>
  <si>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</si>
  <si>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</si>
  <si>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</si>
  <si>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</si>
  <si>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</si>
  <si>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</si>
  <si>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</si>
  <si>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</si>
  <si>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</si>
  <si>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</si>
  <si>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</si>
  <si>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</si>
  <si>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</si>
  <si>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</si>
  <si>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</si>
  <si>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</si>
  <si>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</si>
  <si>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</si>
  <si>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</si>
  <si>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</si>
  <si>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</si>
  <si>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</si>
  <si>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</si>
  <si>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</si>
  <si>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</si>
  <si>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</si>
  <si>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</si>
  <si>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</si>
  <si>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</si>
  <si>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</si>
  <si>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</si>
  <si>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</si>
  <si>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</si>
  <si>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</si>
  <si>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</si>
  <si>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</si>
  <si>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</si>
  <si>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</si>
  <si>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</si>
  <si>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</si>
  <si>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</si>
  <si>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</si>
  <si>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</si>
  <si>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</si>
  <si>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</si>
  <si>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</si>
  <si>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</si>
  <si>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</si>
  <si>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</si>
  <si>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</si>
  <si>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</si>
  <si>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</si>
  <si>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</si>
  <si>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</si>
  <si>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</si>
  <si>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</si>
  <si>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</si>
  <si>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</si>
  <si>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</si>
  <si>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</si>
  <si>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</si>
  <si>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</si>
  <si>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</si>
  <si>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</si>
  <si>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</si>
  <si>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</si>
  <si>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</si>
  <si>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</si>
  <si>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</si>
  <si>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</si>
  <si>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</si>
  <si>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</si>
  <si>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</si>
  <si>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</si>
  <si>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</si>
  <si>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</si>
  <si>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</si>
  <si>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</si>
  <si>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</si>
  <si>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</si>
  <si>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</si>
  <si>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</si>
  <si>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</si>
  <si>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</si>
  <si>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</si>
  <si>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</si>
  <si>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</si>
  <si>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</si>
  <si>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</si>
  <si>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</si>
  <si>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</si>
  <si>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</si>
  <si>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</si>
  <si>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</si>
  <si>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</si>
  <si>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</si>
  <si>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</si>
  <si>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</si>
  <si>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</si>
  <si>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</si>
  <si>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</si>
  <si>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</si>
  <si>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</si>
  <si>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</si>
  <si>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</si>
  <si>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</si>
  <si>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</si>
  <si>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</si>
  <si>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</si>
  <si>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</si>
  <si>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</si>
  <si>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</si>
  <si>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</si>
  <si>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</si>
  <si>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</si>
  <si>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</si>
  <si>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</si>
  <si>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</si>
  <si>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</si>
  <si>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</si>
  <si>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</si>
  <si>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</si>
  <si>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</si>
  <si>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</si>
  <si>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</si>
  <si>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</si>
  <si>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</si>
  <si>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</si>
  <si>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</si>
  <si>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</si>
  <si>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</si>
  <si>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</si>
  <si>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</si>
  <si>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</si>
  <si>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</si>
  <si>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</si>
  <si>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</si>
  <si>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</si>
  <si>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</si>
  <si>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</si>
  <si>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</si>
  <si>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</si>
  <si>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</si>
  <si>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</si>
  <si>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</si>
  <si>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</si>
  <si>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</si>
  <si>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</si>
  <si>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</si>
  <si>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</si>
  <si>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</si>
  <si>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</si>
  <si>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</si>
  <si>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</si>
  <si>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</si>
  <si>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</si>
  <si>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</si>
  <si>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</si>
  <si>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</si>
  <si>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</si>
  <si>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</si>
  <si>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</si>
  <si>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</si>
  <si>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</si>
  <si>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</si>
  <si>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</si>
  <si>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</si>
  <si>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</si>
  <si>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</si>
  <si>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</si>
  <si>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</si>
  <si>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</si>
  <si>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</si>
  <si>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</si>
  <si>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</si>
  <si>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</si>
  <si>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</si>
  <si>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</si>
  <si>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</si>
  <si>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</si>
  <si>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</si>
  <si>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</si>
  <si>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</si>
  <si>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</si>
  <si>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</si>
  <si>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</si>
  <si>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</si>
  <si>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</si>
  <si>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</si>
  <si>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</si>
  <si>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</si>
  <si>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</si>
  <si>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</si>
  <si>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</si>
  <si>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</si>
  <si>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</si>
  <si>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</si>
  <si>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</si>
  <si>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</si>
  <si>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</si>
  <si>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</si>
  <si>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</si>
  <si>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</si>
  <si>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</si>
  <si>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</si>
  <si>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</si>
  <si>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</si>
  <si>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</si>
  <si>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</si>
  <si>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</si>
  <si>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</si>
  <si>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</si>
  <si>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</si>
  <si>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</si>
  <si>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</si>
  <si>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</si>
  <si>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</si>
  <si>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</si>
  <si>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</si>
  <si>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</si>
  <si>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</si>
  <si>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</si>
  <si>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</si>
  <si>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</si>
  <si>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</si>
  <si>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</si>
  <si>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</si>
  <si>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</si>
  <si>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</si>
  <si>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</si>
  <si>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</si>
  <si>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</si>
  <si>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</si>
  <si>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</si>
  <si>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</si>
  <si>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</si>
  <si>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</si>
  <si>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</si>
  <si>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</si>
  <si>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</si>
  <si>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</si>
  <si>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</si>
  <si>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</si>
  <si>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</si>
  <si>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</si>
  <si>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</si>
  <si>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</si>
  <si>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</si>
  <si>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</si>
  <si>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</si>
  <si>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</si>
  <si>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</si>
  <si>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</si>
  <si>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</si>
  <si>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</si>
  <si>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</si>
  <si>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</si>
  <si>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</si>
  <si>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</si>
  <si>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</si>
  <si>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</si>
  <si>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</si>
  <si>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</si>
  <si>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</si>
  <si>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</si>
  <si>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</si>
  <si>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</si>
  <si>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</si>
  <si>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</si>
  <si>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</si>
  <si>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</si>
  <si>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</si>
  <si>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</si>
  <si>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</si>
  <si>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</si>
  <si>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</si>
  <si>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</si>
  <si>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</si>
  <si>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</si>
  <si>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</si>
  <si>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</si>
  <si>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</si>
  <si>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</si>
  <si>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</si>
  <si>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</si>
  <si>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</si>
  <si>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</si>
  <si>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</si>
  <si>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</si>
  <si>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</si>
  <si>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</si>
  <si>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</si>
  <si>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</si>
  <si>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</si>
  <si>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</si>
  <si>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</si>
  <si>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</si>
  <si>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</si>
  <si>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</si>
  <si>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</si>
  <si>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</si>
  <si>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</si>
  <si>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</si>
  <si>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</si>
  <si>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</si>
  <si>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</si>
  <si>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</si>
  <si>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</si>
  <si>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</si>
  <si>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</si>
  <si>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</si>
  <si>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</si>
  <si>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</si>
  <si>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</si>
  <si>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</si>
  <si>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</si>
  <si>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</si>
  <si>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</si>
  <si>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</si>
  <si>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</si>
  <si>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</si>
  <si>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</si>
  <si>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</si>
  <si>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</si>
  <si>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</si>
  <si>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</si>
  <si>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</si>
  <si>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</si>
  <si>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</si>
  <si>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</si>
  <si>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</si>
  <si>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</si>
  <si>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</si>
  <si>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</si>
  <si>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</si>
  <si>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</si>
  <si>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</si>
  <si>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</si>
  <si>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</si>
  <si>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</si>
  <si>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</si>
  <si>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</si>
  <si>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</si>
  <si>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</si>
  <si>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</si>
  <si>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</si>
  <si>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</si>
  <si>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</si>
  <si>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</si>
  <si>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</si>
  <si>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</si>
  <si>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</si>
  <si>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</si>
  <si>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</si>
  <si>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</si>
  <si>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</si>
  <si>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</si>
  <si>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</si>
  <si>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</si>
  <si>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</si>
  <si>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</si>
  <si>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</si>
  <si>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</si>
  <si>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</si>
  <si>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</si>
  <si>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</si>
  <si>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</si>
  <si>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</si>
  <si>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</si>
  <si>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</si>
  <si>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</si>
  <si>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</si>
  <si>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</si>
  <si>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</si>
  <si>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</si>
  <si>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</si>
  <si>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</si>
  <si>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</si>
  <si>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</si>
  <si>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</si>
  <si>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</si>
  <si>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</si>
  <si>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</si>
  <si>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</si>
  <si>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</si>
  <si>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</si>
  <si>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</si>
  <si>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</si>
  <si>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</si>
  <si>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</si>
  <si>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</si>
  <si>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</si>
  <si>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</si>
  <si>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</si>
  <si>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</si>
  <si>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</si>
  <si>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</si>
  <si>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</si>
  <si>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</si>
  <si>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</si>
  <si>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</si>
  <si>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</si>
  <si>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</si>
  <si>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</si>
  <si>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</si>
  <si>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</si>
  <si>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</si>
  <si>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</si>
  <si>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</si>
  <si>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</si>
  <si>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</si>
  <si>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</si>
  <si>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</si>
  <si>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</si>
  <si>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</si>
  <si>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</si>
  <si>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</si>
  <si>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</si>
  <si>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</si>
  <si>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</si>
  <si>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</si>
  <si>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</si>
  <si>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</si>
  <si>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</si>
  <si>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</si>
  <si>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</si>
  <si>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</si>
  <si>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</si>
  <si>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</si>
  <si>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</si>
  <si>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</si>
  <si>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</si>
  <si>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</si>
  <si>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</si>
  <si>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</si>
  <si>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</si>
  <si>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</si>
  <si>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</si>
  <si>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</si>
  <si>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</si>
  <si>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</si>
  <si>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</si>
  <si>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</si>
  <si>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</si>
  <si>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</si>
  <si>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</si>
  <si>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</si>
  <si>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</si>
  <si>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</si>
  <si>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</si>
  <si>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</si>
  <si>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</si>
  <si>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</si>
  <si>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</si>
  <si>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</si>
  <si>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</si>
  <si>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</si>
  <si>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</si>
  <si>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</si>
  <si>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</si>
  <si>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</si>
  <si>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</si>
  <si>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</si>
  <si>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</si>
  <si>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</si>
  <si>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</si>
  <si>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</si>
  <si>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</si>
  <si>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</si>
  <si>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</si>
  <si>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</si>
  <si>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</si>
  <si>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</si>
  <si>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</si>
  <si>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</si>
  <si>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</si>
  <si>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</si>
  <si>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</si>
  <si>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</si>
  <si>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</si>
  <si>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</si>
  <si>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</si>
  <si>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</si>
  <si>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</si>
  <si>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</si>
  <si>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</si>
  <si>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</si>
  <si>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</si>
  <si>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</si>
  <si>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</si>
  <si>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</si>
  <si>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</si>
  <si>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</si>
  <si>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</si>
  <si>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</si>
  <si>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</si>
  <si>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</si>
  <si>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</si>
  <si>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</si>
  <si>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</si>
  <si>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</si>
  <si>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</si>
  <si>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</si>
  <si>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</si>
  <si>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</si>
  <si>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</si>
  <si>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</si>
  <si>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</si>
  <si>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</si>
  <si>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</si>
  <si>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</si>
  <si>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</si>
  <si>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</si>
  <si>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</si>
  <si>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</si>
  <si>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</si>
  <si>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</si>
  <si>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</si>
  <si>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</si>
  <si>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</si>
  <si>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</si>
  <si>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</si>
  <si>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</si>
  <si>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</si>
  <si>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</si>
  <si>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</si>
  <si>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</si>
  <si>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</si>
  <si>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</si>
  <si>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</si>
  <si>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</si>
  <si>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</si>
  <si>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</si>
  <si>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</si>
  <si>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</si>
  <si>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</si>
  <si>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</si>
  <si>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</si>
  <si>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</si>
  <si>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</si>
  <si>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</si>
  <si>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</si>
  <si>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</si>
  <si>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</si>
  <si>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</si>
  <si>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</si>
  <si>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</si>
  <si>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</si>
  <si>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</si>
  <si>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</si>
  <si>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</si>
  <si>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</si>
  <si>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</si>
  <si>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</si>
  <si>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</si>
  <si>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</si>
  <si>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</si>
  <si>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</si>
  <si>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</si>
  <si>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</si>
  <si>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</si>
  <si>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</si>
  <si>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</si>
  <si>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</si>
  <si>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</si>
  <si>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</si>
  <si>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</si>
  <si>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</si>
  <si>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</si>
  <si>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</si>
  <si>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</si>
  <si>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</si>
  <si>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</si>
  <si>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</si>
  <si>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</si>
  <si>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</si>
  <si>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</si>
  <si>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</si>
  <si>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</si>
  <si>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</si>
  <si>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</si>
  <si>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</si>
  <si>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</si>
  <si>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</si>
  <si>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</si>
  <si>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</si>
  <si>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</si>
  <si>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</si>
  <si>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</si>
  <si>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</si>
  <si>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</si>
  <si>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</si>
  <si>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</si>
  <si>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</si>
  <si>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</si>
  <si>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</si>
  <si>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</si>
  <si>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</si>
  <si>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</si>
  <si>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</si>
  <si>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</si>
  <si>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</si>
  <si>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</si>
  <si>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</si>
  <si>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</si>
  <si>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</si>
  <si>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</si>
  <si>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</si>
  <si>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</si>
  <si>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</si>
  <si>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</si>
  <si>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</si>
  <si>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</si>
  <si>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</si>
  <si>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</si>
  <si>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</si>
  <si>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</si>
  <si>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</si>
  <si>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</si>
  <si>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</si>
  <si>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</si>
  <si>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</si>
  <si>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</si>
  <si>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</si>
  <si>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</si>
  <si>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</si>
  <si>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</si>
  <si>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</si>
  <si>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</si>
  <si>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</si>
  <si>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</si>
  <si>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</si>
  <si>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</si>
  <si>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</si>
  <si>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</si>
  <si>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</si>
  <si>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</si>
  <si>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</si>
  <si>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</si>
  <si>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</si>
  <si>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</si>
  <si>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</si>
  <si>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</si>
  <si>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</si>
  <si>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</si>
  <si>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</si>
  <si>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</si>
  <si>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</si>
  <si>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</si>
  <si>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</si>
  <si>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</si>
  <si>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</si>
  <si>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</si>
  <si>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</si>
  <si>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</si>
  <si>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</si>
  <si>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</si>
  <si>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</si>
  <si>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</si>
  <si>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</si>
  <si>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</si>
  <si>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</si>
  <si>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</si>
  <si>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</si>
  <si>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</si>
  <si>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</si>
  <si>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</si>
  <si>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</si>
  <si>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</si>
  <si>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</si>
  <si>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</si>
  <si>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</si>
  <si>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</si>
  <si>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</si>
  <si>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</si>
  <si>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</si>
  <si>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</si>
  <si>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</si>
  <si>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</si>
  <si>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</si>
  <si>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</si>
  <si>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</si>
  <si>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</si>
  <si>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</si>
  <si>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</si>
  <si>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</si>
  <si>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</si>
  <si>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</si>
  <si>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</si>
  <si>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</si>
  <si>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</si>
  <si>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</si>
  <si>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</si>
  <si>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</si>
  <si>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</si>
  <si>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</si>
  <si>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</si>
  <si>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</si>
  <si>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</si>
  <si>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</si>
  <si>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</si>
  <si>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</si>
  <si>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</si>
  <si>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</si>
  <si>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</si>
  <si>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</si>
  <si>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</si>
  <si>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</si>
  <si>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</si>
  <si>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</si>
  <si>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</si>
  <si>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</si>
  <si>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</si>
  <si>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</si>
  <si>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</si>
  <si>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</si>
  <si>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</si>
  <si>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</si>
  <si>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</si>
  <si>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</si>
  <si>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</si>
  <si>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</si>
  <si>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</si>
  <si>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</si>
  <si>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</si>
  <si>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</si>
  <si>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</si>
  <si>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</si>
  <si>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</si>
  <si>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</si>
  <si>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</si>
  <si>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</si>
  <si>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</si>
  <si>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</si>
  <si>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</si>
  <si>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</si>
  <si>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</si>
  <si>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</si>
  <si>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</si>
  <si>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</si>
  <si>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</si>
  <si>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</si>
  <si>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</si>
  <si>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</si>
  <si>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</si>
  <si>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</si>
  <si>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</si>
  <si>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</si>
  <si>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</si>
  <si>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</si>
  <si>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</si>
  <si>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</si>
  <si>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</si>
  <si>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</si>
  <si>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</si>
  <si>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</si>
  <si>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</si>
  <si>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</si>
  <si>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</si>
  <si>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</si>
  <si>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</si>
  <si>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</si>
  <si>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</si>
  <si>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</si>
  <si>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</si>
  <si>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</si>
  <si>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</si>
  <si>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</si>
  <si>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</si>
  <si>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</si>
  <si>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</si>
  <si>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</si>
  <si>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</si>
  <si>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</si>
  <si>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</si>
  <si>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</si>
  <si>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</si>
  <si>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</si>
  <si>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</si>
  <si>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</si>
  <si>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</si>
  <si>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</si>
  <si>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</si>
  <si>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</si>
  <si>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</si>
  <si>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</si>
  <si>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</si>
  <si>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</si>
  <si>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</si>
  <si>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</si>
  <si>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</si>
  <si>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</si>
  <si>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</si>
  <si>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</si>
  <si>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</si>
  <si>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</si>
  <si>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</si>
  <si>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</si>
  <si>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</si>
  <si>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</si>
  <si>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</si>
  <si>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</si>
  <si>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</si>
  <si>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</si>
  <si>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</si>
  <si>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</si>
  <si>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</si>
  <si>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</si>
  <si>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</si>
  <si>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</si>
  <si>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</si>
  <si>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</si>
  <si>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</si>
  <si>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</si>
  <si>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</si>
  <si>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</si>
  <si>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</si>
  <si>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</si>
  <si>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</si>
  <si>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</si>
  <si>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</si>
  <si>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</si>
  <si>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</si>
  <si>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</si>
  <si>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</si>
  <si>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</si>
  <si>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</si>
  <si>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</si>
  <si>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</si>
  <si>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</si>
  <si>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</si>
  <si>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</si>
  <si>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</si>
  <si>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</si>
  <si>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</si>
  <si>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</si>
  <si>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</si>
  <si>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</si>
  <si>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</si>
  <si>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</si>
  <si>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</si>
  <si>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</si>
  <si>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</si>
  <si>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</si>
  <si>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</si>
  <si>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</si>
  <si>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</si>
  <si>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</si>
  <si>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</si>
  <si>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</si>
  <si>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</si>
  <si>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</si>
  <si>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</si>
  <si>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</si>
  <si>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</si>
  <si>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</si>
  <si>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</si>
  <si>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</si>
  <si>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</si>
  <si>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</si>
  <si>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</si>
  <si>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</si>
  <si>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</si>
  <si>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</si>
  <si>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</si>
  <si>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</si>
  <si>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</si>
  <si>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</si>
  <si>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</si>
  <si>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</si>
  <si>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</si>
  <si>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</si>
  <si>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</si>
  <si>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</si>
  <si>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</si>
  <si>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</si>
  <si>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</si>
  <si>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</si>
  <si>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</si>
  <si>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</si>
  <si>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</si>
  <si>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</si>
  <si>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</si>
  <si>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</si>
  <si>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</si>
  <si>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</si>
  <si>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</si>
  <si>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</si>
  <si>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</si>
  <si>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</si>
  <si>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</si>
  <si>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</si>
  <si>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</si>
  <si>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</si>
  <si>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</si>
  <si>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</si>
  <si>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</si>
  <si>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</si>
  <si>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</si>
  <si>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</si>
  <si>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</si>
  <si>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</si>
  <si>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</si>
  <si>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</si>
  <si>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</si>
  <si>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</si>
  <si>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</si>
  <si>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</si>
  <si>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</si>
  <si>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</si>
  <si>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</si>
  <si>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</si>
  <si>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</si>
  <si>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</si>
  <si>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</si>
  <si>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</si>
  <si>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</si>
  <si>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</si>
  <si>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</si>
  <si>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</si>
  <si>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</si>
  <si>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</si>
  <si>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</si>
  <si>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</si>
  <si>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</si>
  <si>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</si>
  <si>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</si>
  <si>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</si>
  <si>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</si>
  <si>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</si>
  <si>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</si>
  <si>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</si>
  <si>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</si>
  <si>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</si>
  <si>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</si>
  <si>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</si>
  <si>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</si>
  <si>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</si>
  <si>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</si>
  <si>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</si>
  <si>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</si>
  <si>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</si>
  <si>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</si>
  <si>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</si>
  <si>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</si>
  <si>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</si>
  <si>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</si>
  <si>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</si>
  <si>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</si>
  <si>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</si>
  <si>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</si>
  <si>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</si>
  <si>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</si>
  <si>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</si>
  <si>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</si>
  <si>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</si>
  <si>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</si>
  <si>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</si>
  <si>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</si>
  <si>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</si>
  <si>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</si>
  <si>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</si>
  <si>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</si>
  <si>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</si>
  <si>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</si>
  <si>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</si>
  <si>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</si>
  <si>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</si>
  <si>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</si>
  <si>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</si>
  <si>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</si>
  <si>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</si>
  <si>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</si>
  <si>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</si>
  <si>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</si>
  <si>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</si>
  <si>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</si>
  <si>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</si>
  <si>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</si>
  <si>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</si>
  <si>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</si>
  <si>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</si>
  <si>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</si>
  <si>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</si>
  <si>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</si>
  <si>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</si>
  <si>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</si>
  <si>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</si>
  <si>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</si>
  <si>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</si>
  <si>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</si>
  <si>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</si>
  <si>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</si>
  <si>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</si>
  <si>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</si>
  <si>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</si>
  <si>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</si>
  <si>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</si>
  <si>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</si>
  <si>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</si>
  <si>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</si>
  <si>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</si>
  <si>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</si>
  <si>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</si>
  <si>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</si>
  <si>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</si>
  <si>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</si>
  <si>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</si>
  <si>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</si>
  <si>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</si>
  <si>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</si>
  <si>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</si>
  <si>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</si>
  <si>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</si>
  <si>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</si>
  <si>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</si>
  <si>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</si>
  <si>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</si>
  <si>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</si>
  <si>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</si>
  <si>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</si>
  <si>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</si>
  <si>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</si>
  <si>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</si>
  <si>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</si>
  <si>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</si>
  <si>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</si>
  <si>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</si>
  <si>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</si>
  <si>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</si>
  <si>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</si>
  <si>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</si>
  <si>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</si>
  <si>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</si>
  <si>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</si>
  <si>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</si>
  <si>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</si>
  <si>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</si>
  <si>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</si>
  <si>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</si>
  <si>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</si>
  <si>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</si>
  <si>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</si>
  <si>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</si>
  <si>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</si>
  <si>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</si>
  <si>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</si>
  <si>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</si>
  <si>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</si>
  <si>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</si>
  <si>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</si>
  <si>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</si>
  <si>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</si>
  <si>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</si>
  <si>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</si>
  <si>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</si>
  <si>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</si>
  <si>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</si>
  <si>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</si>
  <si>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</si>
  <si>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</si>
  <si>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</si>
  <si>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</si>
  <si>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</si>
  <si>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</si>
  <si>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</si>
  <si>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</si>
  <si>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</si>
  <si>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</si>
  <si>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</si>
  <si>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</si>
  <si>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</si>
  <si>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</si>
  <si>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</si>
  <si>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</si>
  <si>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</si>
  <si>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</si>
  <si>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</si>
  <si>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</si>
  <si>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</si>
  <si>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</si>
  <si>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</si>
  <si>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</si>
  <si>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</si>
  <si>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</si>
  <si>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</si>
  <si>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</si>
  <si>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</si>
  <si>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</si>
  <si>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</si>
  <si>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</si>
  <si>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</si>
  <si>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</si>
  <si>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</si>
  <si>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</si>
  <si>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</si>
  <si>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</si>
  <si>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</si>
  <si>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</si>
  <si>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</si>
  <si>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</si>
  <si>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</si>
  <si>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</si>
  <si>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</si>
  <si>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</si>
  <si>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</si>
  <si>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</si>
  <si>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</si>
  <si>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</si>
  <si>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</si>
  <si>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</si>
  <si>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</si>
  <si>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</si>
  <si>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</si>
  <si>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</si>
  <si>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</si>
  <si>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</si>
  <si>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</si>
  <si>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</si>
  <si>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</si>
  <si>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</si>
  <si>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</si>
  <si>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</si>
  <si>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</si>
  <si>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</si>
  <si>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</si>
  <si>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</si>
  <si>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</si>
  <si>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</si>
  <si>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</si>
  <si>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</si>
  <si>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</si>
  <si>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</si>
  <si>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</si>
  <si>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</si>
  <si>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</si>
  <si>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</si>
  <si>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</si>
  <si>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</si>
  <si>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</si>
  <si>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</si>
  <si>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</si>
  <si>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</si>
  <si>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</si>
  <si>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</si>
  <si>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</si>
  <si>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</si>
  <si>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</si>
  <si>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</si>
  <si>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</si>
  <si>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</si>
  <si>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</si>
  <si>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</si>
  <si>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</si>
  <si>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</si>
  <si>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</si>
  <si>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</si>
  <si>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</si>
  <si>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</si>
  <si>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</si>
  <si>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</si>
  <si>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</si>
  <si>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</si>
  <si>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</si>
  <si>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</si>
  <si>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</si>
  <si>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</si>
  <si>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</si>
  <si>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</si>
  <si>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</si>
  <si>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</si>
  <si>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</si>
  <si>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</si>
  <si>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</si>
  <si>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</si>
  <si>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</si>
  <si>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</si>
  <si>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</si>
  <si>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</si>
  <si>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</si>
  <si>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</si>
  <si>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</si>
  <si>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</si>
  <si>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</si>
  <si>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</si>
  <si>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</si>
  <si>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</si>
  <si>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</si>
  <si>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</si>
  <si>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</si>
  <si>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</si>
  <si>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</si>
  <si>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</si>
  <si>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</si>
  <si>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</si>
  <si>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</si>
  <si>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</si>
  <si>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</si>
  <si>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</si>
  <si>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</si>
  <si>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</si>
  <si>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</si>
  <si>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</si>
  <si>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</si>
  <si>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</si>
  <si>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</si>
  <si>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</si>
  <si>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</si>
  <si>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</si>
  <si>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</si>
  <si>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</si>
  <si>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</si>
  <si>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</si>
  <si>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</si>
  <si>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</si>
  <si>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</si>
  <si>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</si>
  <si>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</si>
  <si>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</si>
  <si>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</si>
  <si>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</si>
  <si>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</si>
  <si>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</si>
  <si>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</si>
  <si>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</si>
  <si>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</si>
  <si>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</si>
  <si>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</si>
  <si>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</si>
  <si>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</si>
  <si>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</si>
  <si>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</si>
  <si>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</si>
  <si>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</si>
  <si>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</si>
  <si>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</si>
  <si>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</si>
  <si>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</si>
  <si>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</si>
  <si>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</si>
  <si>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</si>
  <si>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</si>
  <si>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</si>
  <si>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</si>
  <si>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</si>
  <si>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</si>
  <si>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</si>
  <si>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</si>
  <si>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</si>
  <si>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</si>
  <si>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</si>
  <si>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</si>
  <si>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</si>
  <si>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</si>
  <si>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</si>
  <si>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</si>
  <si>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</si>
  <si>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</si>
  <si>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</si>
  <si>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</si>
  <si>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</si>
  <si>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</si>
  <si>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</si>
  <si>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</si>
  <si>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</si>
  <si>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</si>
  <si>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</si>
  <si>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</si>
  <si>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</si>
  <si>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</si>
  <si>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</si>
  <si>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</si>
  <si>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</si>
  <si>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</si>
  <si>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</si>
  <si>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</si>
  <si>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</si>
  <si>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</si>
  <si>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</si>
  <si>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</si>
  <si>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</si>
  <si>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</si>
  <si>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</si>
  <si>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</si>
  <si>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</si>
  <si>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</si>
  <si>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</si>
  <si>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</si>
  <si>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</si>
  <si>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</si>
  <si>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</si>
  <si>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</si>
  <si>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</si>
  <si>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</si>
  <si>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</si>
  <si>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</si>
  <si>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</si>
  <si>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</si>
  <si>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</si>
  <si>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</si>
  <si>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</si>
  <si>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</si>
  <si>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</si>
  <si>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</si>
  <si>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</si>
  <si>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</si>
  <si>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</si>
  <si>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</si>
  <si>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</si>
  <si>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</si>
  <si>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</si>
  <si>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</si>
  <si>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</si>
  <si>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</si>
  <si>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</si>
  <si>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</si>
  <si>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</si>
  <si>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</si>
  <si>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</si>
  <si>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</si>
  <si>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</si>
  <si>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</si>
  <si>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</si>
  <si>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</si>
  <si>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</si>
  <si>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</si>
  <si>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</si>
  <si>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</si>
  <si>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</si>
  <si>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</si>
  <si>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</si>
  <si>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</si>
  <si>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</si>
  <si>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</si>
  <si>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</si>
  <si>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</si>
  <si>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</si>
  <si>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</si>
  <si>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</si>
  <si>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</si>
  <si>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</si>
  <si>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</si>
  <si>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</si>
  <si>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</si>
  <si>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</si>
  <si>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</si>
  <si>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</si>
  <si>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</si>
  <si>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</si>
  <si>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</si>
  <si>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</si>
  <si>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</si>
  <si>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</si>
  <si>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</si>
  <si>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</si>
  <si>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</si>
  <si>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</si>
  <si>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</si>
  <si>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</si>
  <si>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</si>
  <si>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</si>
  <si>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</si>
  <si>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</si>
  <si>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</si>
  <si>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</si>
  <si>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</si>
  <si>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</si>
  <si>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</si>
  <si>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</si>
  <si>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</si>
  <si>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</si>
  <si>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</si>
  <si>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</si>
  <si>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</si>
  <si>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</si>
  <si>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</si>
  <si>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</si>
  <si>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</si>
  <si>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</si>
  <si>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</si>
  <si>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</si>
  <si>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</si>
  <si>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</si>
  <si>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</si>
  <si>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</si>
  <si>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</si>
  <si>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</si>
  <si>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</si>
  <si>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</si>
  <si>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</si>
  <si>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</si>
  <si>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</si>
  <si>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</si>
  <si>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</si>
  <si>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</si>
  <si>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</si>
  <si>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</si>
  <si>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</si>
  <si>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</si>
  <si>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</si>
  <si>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</si>
  <si>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</si>
  <si>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</si>
  <si>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</si>
  <si>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</si>
  <si>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</si>
  <si>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</si>
  <si>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</si>
  <si>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</si>
  <si>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</si>
  <si>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</si>
  <si>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</si>
  <si>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</si>
  <si>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</si>
  <si>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</si>
  <si>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</si>
  <si>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</si>
  <si>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</si>
  <si>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</si>
  <si>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</si>
  <si>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</si>
  <si>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</si>
  <si>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</si>
  <si>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</si>
  <si>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</si>
  <si>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</si>
  <si>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</si>
  <si>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</si>
  <si>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</si>
  <si>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</si>
  <si>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</si>
  <si>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</si>
  <si>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</si>
  <si>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</si>
  <si>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</si>
  <si>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</si>
  <si>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</si>
  <si>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</si>
  <si>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</si>
  <si>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</si>
  <si>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</si>
  <si>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</si>
  <si>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</si>
  <si>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</si>
  <si>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</si>
  <si>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</si>
  <si>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</si>
  <si>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</si>
  <si>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</si>
  <si>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</si>
  <si>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</si>
  <si>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</si>
  <si>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</si>
  <si>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</si>
  <si>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</si>
  <si>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</si>
  <si>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</si>
  <si>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</si>
  <si>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</si>
  <si>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</si>
  <si>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</si>
  <si>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</si>
  <si>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</si>
  <si>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</si>
  <si>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</si>
  <si>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</si>
  <si>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</si>
  <si>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</si>
  <si>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</si>
  <si>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</si>
  <si>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</si>
  <si>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</si>
  <si>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</si>
  <si>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</si>
  <si>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</si>
  <si>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</si>
  <si>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</si>
  <si>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</si>
  <si>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</si>
  <si>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</si>
  <si>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</si>
  <si>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</si>
  <si>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</si>
  <si>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</si>
  <si>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</si>
  <si>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</si>
  <si>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</si>
  <si>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</si>
  <si>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</si>
  <si>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</si>
  <si>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</si>
  <si>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</si>
  <si>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</si>
  <si>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</si>
  <si>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</si>
  <si>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</si>
  <si>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</si>
  <si>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</si>
  <si>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</si>
  <si>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</si>
  <si>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</si>
  <si>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</si>
  <si>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</si>
  <si>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</si>
  <si>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</si>
  <si>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</si>
  <si>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</si>
  <si>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</si>
  <si>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</si>
  <si>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</si>
  <si>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</si>
  <si>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</si>
  <si>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</si>
  <si>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</si>
  <si>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</si>
  <si>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</si>
  <si>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</si>
  <si>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</si>
  <si>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</si>
  <si>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</si>
  <si>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</si>
  <si>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</si>
  <si>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</si>
  <si>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</si>
  <si>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</si>
  <si>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</si>
  <si>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</si>
  <si>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</si>
  <si>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</si>
  <si>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</si>
  <si>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</si>
  <si>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</si>
  <si>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</si>
  <si>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</si>
  <si>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</si>
  <si>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</si>
  <si>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</si>
  <si>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</si>
  <si>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</si>
  <si>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</si>
  <si>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</si>
  <si>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</si>
  <si>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</si>
  <si>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</si>
  <si>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</si>
  <si>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</si>
  <si>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</si>
  <si>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</si>
  <si>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</si>
  <si>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</si>
  <si>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</si>
  <si>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</si>
  <si>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</si>
  <si>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</si>
  <si>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</si>
  <si>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</si>
  <si>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</si>
  <si>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</si>
  <si>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</si>
  <si>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</si>
  <si>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</si>
  <si>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</si>
  <si>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</si>
  <si>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</si>
  <si>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</si>
  <si>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</si>
  <si>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</si>
  <si>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</si>
  <si>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</si>
  <si>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</si>
  <si>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</si>
  <si>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</si>
  <si>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</si>
  <si>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</si>
  <si>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</si>
  <si>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</si>
  <si>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</si>
  <si>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</si>
  <si>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</si>
  <si>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</si>
  <si>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</si>
  <si>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</si>
  <si>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</si>
  <si>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</si>
  <si>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</si>
  <si>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</si>
  <si>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</si>
  <si>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</si>
  <si>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</si>
  <si>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</si>
  <si>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</si>
  <si>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</si>
  <si>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</si>
  <si>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</si>
  <si>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</si>
  <si>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</si>
  <si>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</si>
  <si>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</si>
  <si>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</si>
  <si>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</si>
  <si>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</si>
  <si>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</si>
  <si>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</si>
  <si>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</si>
  <si>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</si>
  <si>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</si>
  <si>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</si>
  <si>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</si>
  <si>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</si>
  <si>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</si>
  <si>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</si>
  <si>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</si>
  <si>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</si>
  <si>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</si>
  <si>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</si>
  <si>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</si>
  <si>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</si>
  <si>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</si>
  <si>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</si>
  <si>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</si>
  <si>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</si>
  <si>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</si>
  <si>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</si>
  <si>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</si>
  <si>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</si>
  <si>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</si>
  <si>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</si>
  <si>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</si>
  <si>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</si>
  <si>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</si>
  <si>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</si>
  <si>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</si>
  <si>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</si>
  <si>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</si>
  <si>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</si>
  <si>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</si>
  <si>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</si>
  <si>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</si>
  <si>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</si>
  <si>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</si>
  <si>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</si>
  <si>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</si>
  <si>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</si>
  <si>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</si>
  <si>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</si>
  <si>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</si>
  <si>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</si>
  <si>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</si>
  <si>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</si>
  <si>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</si>
  <si>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</si>
  <si>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</si>
  <si>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</si>
  <si>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</si>
  <si>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</si>
  <si>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</si>
  <si>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</si>
  <si>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</si>
  <si>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</si>
  <si>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</si>
  <si>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</si>
  <si>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</si>
  <si>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</si>
  <si>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</si>
  <si>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</si>
  <si>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</si>
  <si>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</si>
  <si>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</si>
  <si>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</si>
  <si>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</si>
  <si>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</si>
  <si>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</si>
  <si>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</si>
  <si>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</si>
  <si>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</si>
  <si>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</si>
  <si>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</si>
  <si>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</si>
  <si>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</si>
  <si>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</si>
  <si>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</si>
  <si>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</si>
  <si>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</si>
  <si>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</si>
  <si>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</si>
  <si>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</si>
  <si>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</si>
  <si>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</si>
  <si>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</si>
  <si>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</si>
  <si>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</si>
  <si>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</si>
  <si>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</si>
  <si>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</si>
  <si>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</si>
  <si>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</si>
  <si>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</si>
  <si>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</si>
  <si>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</si>
  <si>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</si>
  <si>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</si>
  <si>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</si>
  <si>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</si>
  <si>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</si>
  <si>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</si>
  <si>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</si>
  <si>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</si>
  <si>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</si>
  <si>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</si>
  <si>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</si>
  <si>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</si>
  <si>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</si>
  <si>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</si>
  <si>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</si>
  <si>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</si>
  <si>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</si>
  <si>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</si>
  <si>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</si>
  <si>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</si>
  <si>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</si>
  <si>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</si>
  <si>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</si>
  <si>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</si>
  <si>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</si>
  <si>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</si>
  <si>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</si>
  <si>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</si>
  <si>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</si>
  <si>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</si>
  <si>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</si>
  <si>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</si>
  <si>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</si>
  <si>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</si>
  <si>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</si>
  <si>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</si>
  <si>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</si>
  <si>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</si>
  <si>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</si>
  <si>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</si>
  <si>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</si>
  <si>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</si>
  <si>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</si>
  <si>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</si>
  <si>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</si>
  <si>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</si>
  <si>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</si>
  <si>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</si>
  <si>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</si>
  <si>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</si>
  <si>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</si>
  <si>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</si>
  <si>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</si>
  <si>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</si>
  <si>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</si>
  <si>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</si>
  <si>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</si>
  <si>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</si>
  <si>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</si>
  <si>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</si>
  <si>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</si>
  <si>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</si>
  <si>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</si>
  <si>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</si>
  <si>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</si>
  <si>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</si>
  <si>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</si>
  <si>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</si>
  <si>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</si>
  <si>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</si>
  <si>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</si>
  <si>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</si>
  <si>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</si>
  <si>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</si>
  <si>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</si>
  <si>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</si>
  <si>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</si>
  <si>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</si>
  <si>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</si>
  <si>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</si>
  <si>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</si>
  <si>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</si>
  <si>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</si>
  <si>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</si>
  <si>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</si>
  <si>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</si>
  <si>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</si>
  <si>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</si>
  <si>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</si>
  <si>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</si>
  <si>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</si>
  <si>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</si>
  <si>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</si>
  <si>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</si>
  <si>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</si>
  <si>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</si>
  <si>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</si>
  <si>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</si>
  <si>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</si>
  <si>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</si>
  <si>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</si>
  <si>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</si>
  <si>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</si>
  <si>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</si>
  <si>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</si>
  <si>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</si>
  <si>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</si>
  <si>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</si>
  <si>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</si>
  <si>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</si>
  <si>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</si>
  <si>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</si>
  <si>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</si>
  <si>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</si>
  <si>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</si>
  <si>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</si>
  <si>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</si>
  <si>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</si>
  <si>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</si>
  <si>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</si>
  <si>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</si>
  <si>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</si>
  <si>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</si>
  <si>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</si>
  <si>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</si>
  <si>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</si>
  <si>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</si>
  <si>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</si>
  <si>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</si>
  <si>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</si>
  <si>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</si>
  <si>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</si>
  <si>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</si>
  <si>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</si>
  <si>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</si>
  <si>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</si>
  <si>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</si>
  <si>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</si>
  <si>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</si>
  <si>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</si>
  <si>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</si>
  <si>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</si>
  <si>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</si>
  <si>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</si>
  <si>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</si>
  <si>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</si>
  <si>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</si>
  <si>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</si>
  <si>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</si>
  <si>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</si>
  <si>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</si>
  <si>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</si>
  <si>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</si>
  <si>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</si>
  <si>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</si>
  <si>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</si>
  <si>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</si>
  <si>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</si>
  <si>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</si>
  <si>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</si>
  <si>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</si>
  <si>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</si>
  <si>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</si>
  <si>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</si>
  <si>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</si>
  <si>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</si>
  <si>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</si>
  <si>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</si>
  <si>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</si>
  <si>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</si>
  <si>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</si>
  <si>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</si>
  <si>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</si>
  <si>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</si>
  <si>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</si>
  <si>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</si>
  <si>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</si>
  <si>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</si>
  <si>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</si>
  <si>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</si>
  <si>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</si>
  <si>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</si>
  <si>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</si>
  <si>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</si>
  <si>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</si>
  <si>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</si>
  <si>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</si>
  <si>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</si>
  <si>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</si>
  <si>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</si>
  <si>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</si>
  <si>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</si>
  <si>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</si>
  <si>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</si>
  <si>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</si>
  <si>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</si>
  <si>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</si>
  <si>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</si>
  <si>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</si>
  <si>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</si>
  <si>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</si>
  <si>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</si>
  <si>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</si>
  <si>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</si>
  <si>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</si>
  <si>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</si>
  <si>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30 mins </t>
  </si>
  <si>
    <t xml:space="preserve"> PCM-20250215-00000830 </t>
  </si>
  <si>
    <t>LTE site still down and  site located in aramco area access issue need special permission</t>
  </si>
  <si>
    <t>PCM-20251029-00002606</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</si>
  <si>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</si>
  <si>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</si>
  <si>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</si>
  <si>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</si>
  <si>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</si>
  <si>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</si>
  <si>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</si>
  <si>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</si>
  <si>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</si>
  <si>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</si>
  <si>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</si>
  <si>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</si>
  <si>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</si>
  <si>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</si>
  <si>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 xml:space="preserve">scattered sites HAJ0270 &amp; HAJ0247 / HAJ0270 Site located in police camp and no access by car , HAJ0247 EM team at site </t>
  </si>
  <si>
    <t>PCM-20251029-00002539</t>
  </si>
  <si>
    <t>Site located in kidana project and access issue</t>
  </si>
  <si>
    <t>PCM-20251029-00002557</t>
  </si>
  <si>
    <t>Site located in police camp and no access by 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</si>
</sst>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296.88834224537277</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0.26940706018649507</v>
      </c>
      <c r="H3" s="136">
        <v>45958.802337962959</v>
      </c>
      <c r="I3" s="134" t="str">
        <f>IFERROR(VLOOKUP(D3,DB!A:F,6,0),"")</f>
        <v>SCECO</v>
      </c>
      <c r="J3" s="134" t="str">
        <f>IFERROR(VLOOKUP(D3,DB!A:G,7,0),"")</f>
        <v>Dead</v>
      </c>
      <c r="K3" s="171" t="s">
        <v>39024</v>
      </c>
      <c r="L3" s="139" t="str">
        <f>IFERROR(VLOOKUP(D3,DB!A:I,9,0),"")</f>
        <v>Latis</v>
      </c>
    </row>
    <row r="4" spans="1:15" ht="15" customHeight="1">
      <c r="A4" s="133"/>
      <c r="B4" s="134" t="str">
        <f>IFERROR(VLOOKUP(D4,DB!A:K,11,0),"")</f>
        <v/>
      </c>
      <c r="C4" s="134"/>
      <c r="D4" s="134"/>
      <c r="E4" s="135"/>
      <c r="F4" s="136"/>
      <c r="G4" s="137">
        <f ca="1">IFERROR(NOW()-F4,"")</f>
        <v>45959.836768171299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45959.836768171299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45959.836768171299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45959.836768171299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45959.836768171299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45959.836768171299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45959.836768171299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45959.836768171299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45959.836768171299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45959.836768171299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45959.836768171299</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45959.836768171299</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45959.836768171299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45959.836768171299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45959.836768171299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45959.836768171299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45959.836768171299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45959.836768171299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45959.836768171299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45959.836768171299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45959.836768171299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45959.836768171299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45959.836768171299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45959.836768171299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45959.836768171299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45959.836768171299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45959.836768171299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45959.836768171299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45959.836768171299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45959.836768171299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45959.836768171299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45959.836768171299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45959.836768171299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45959.836768171299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45959.836768171299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45959.836768171299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45959.836768171299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45959.836768171299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45959.836768171299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45959.836768171299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45959.836768171299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45959.836768171299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45959.836768171299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45959.836768171299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45959.836768171299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45959.836768171299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45959.836768171299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45959.836768171299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45959.836768171299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45959.836768171299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45959.836768171299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45959.836768171299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45959.836768171299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45959.836768171299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45959.836768171299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45959.836768171299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45959.836768171299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45959.836768171299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45959.836768171299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45959.836768171299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45959.836768171299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45959.836768171299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45959.836768171299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45959.836768171299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45959.836768171299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45959.836768171299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45959.836768171299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45959.836768171299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45959.836768171299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45959.836768171299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45959.836768171299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45959.836768171299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45959.836768171299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45959.836768171299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45959.836768171299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45959.836768171299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45959.836768171299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45959.836768171299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45959.836768171299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45959.836768171299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45959.836768171299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45959.836768171299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45959.836768171299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45959.836768171299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45959.836768171299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45959.836768171299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45959.836768171299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45959.836768171299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45959.836768171299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45959.836768171299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45959.836768171299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45959.836768171299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45959.836768171299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45959.836768171299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45959.836768171299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45959.836768171299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45959.836768171299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45959.836768171299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45959.836768171299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45959.836768171299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45959.836768171299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45959.836768171299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45959.836768171299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45959.836768171299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45959.836768171299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45959.836768171299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45959.836768171299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45959.836768171299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45959.836768171299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45959.836768171299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45959.836768171299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45959.836768171299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45959.836768171299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45959.836768171299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45959.836768171299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45959.836768171299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45959.836768171299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45959.836768171299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45959.836768171299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45959.836768171299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45959.836768171299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45959.836768171299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45959.836768171299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45959.836768171299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45959.836768171299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45959.836768171299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45959.836768171299</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45959.836768171299</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45959.836768171299</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45959.836768171299</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45959.836768171299</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45959.836768171299</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45959.836768171299</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45959.836768171299</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45959.836768171299</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45959.836768171299</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45959.836768171299</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45959.836768171299</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45959.836768171299</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45959.836768171299</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45959.836768171299</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45959.836768171299</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45959.836768171299</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45959.836768171299</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7BEC31E1-EDF4-4B04-82B1-28E0EA162DA3}"/>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134.83693020833744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1.0946848379680887</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45959.836768171299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45959.836768171299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45959.836768171299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45959.836768171299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45959.836768171299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45959.836768171299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45959.836768171299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45959.836768171299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45959.836768171299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45959.836768171299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45959.836768171299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45959.836768171299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45959.836768171299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45959.836768171299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45959.836768171299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45959.836768171299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45959.836768171299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45959.836768171299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45959.836768171299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45959.836768171299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45959.836768171299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45959.836768171299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45959.836768171299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45959.836768171299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45959.836768171299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45959.836768171299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45959.836768171299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45959.836768171299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45959.836768171299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45959.836768171299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45959.836768171299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45959.836768171299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45959.836768171299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45959.836768171299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45959.836768171299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45959.836768171299</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45959.836768171299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45959.836768171299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45959.836768171299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45959.836768171299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45959.836768171299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45959.836768171299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45959.836768171299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45959.836768171299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45959.836768171299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45959.836768171299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45959.836768171299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45959.836768171299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45959.836768171299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45959.836768171299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45959.836768171299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45959.836768171299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45959.836768171299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45959.836768171299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45959.836768171299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45959.836768171299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45959.836768171299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45959.836768171299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45959.836768171299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45959.836768171299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45959.836768171299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45959.836768171299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45959.836768171299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45959.836768171299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45959.836768171299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45959.836768171299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45959.836768171299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45959.836768171299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45959.836768171299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45959.836768171299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45959.836768171299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45959.836768171299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45959.836768171299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45959.836768171299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45959.836768171299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45959.836768171299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45959.836768171299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45959.836768171299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45959.836768171299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45959.836768171299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45959.836768171299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45959.836768171299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45959.836768171299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45959.836768171299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45959.836768171299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45959.836768171299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45959.836768171299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45959.836768171299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45959.836768171299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45959.836768171299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45959.836768171299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45959.836768171299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45959.836768171299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45959.836768171299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45959.836768171299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45959.836768171299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45959.836768171299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45959.836768171299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45959.836768171299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45959.836768171299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45959.836768171299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45959.836768171299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45959.836768171299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45959.836768171299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45959.836768171299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45959.836768171299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45959.836768171299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45959.836768171299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45959.836768171299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45959.836768171299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45959.836768171299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45959.836768171299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45959.836768171299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45959.836768171299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45959.836768171299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45959.836768171299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45959.836768171299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45959.836768171299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45959.836768171299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45959.836768171299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45959.836768171299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45959.836768171299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45959.836768171299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45959.836768171299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45959.836768171299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45959.836768171299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45959.836768171299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45959.836768171299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45959.836768171299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45959.836768171299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45959.836768171299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45959.836768171299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45959.836768171299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45959.836768171299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45959.836768171299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45959.836768171299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45959.836768171299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45959.836768171299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45959.836768171299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45959.836768171299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45959.836768171299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45959.836768171299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45959.836768171299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45959.836768171299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45959.836768171299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45959.836768171299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45959.836768171299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45959.836768171299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45959.836768171299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45959.836768171299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45959.836768171299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45959.836768171299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45959.836768171299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45959.836768171299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45959.836768171299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45959.836768171299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45959.836768171299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45959.836768171299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45959.836768171299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45959.836768171299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45959.836768171299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45959.836768171299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45959.836768171299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45959.836768171299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45959.836768171299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45959.836768171299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45959.836768171299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45959.836768171299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45959.836768171299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45959.836768171299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45959.836768171299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45959.836768171299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45959.836768171299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45959.836768171299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45959.836768171299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45959.836768171299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45959.836768171299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45959.836768171299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45959.836768171299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45959.836768171299</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39110</v>
      </c>
      <c r="F2" s="20">
        <v>45959.799768518518</v>
      </c>
      <c r="G2" s="21">
        <f t="shared" ref="G2:G59" ca="1" si="0">IFERROR(NOW()-F2,"-")</f>
        <v>3.6999652780650649E-2</v>
      </c>
      <c r="H2" s="22">
        <v>45959.794212962966</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45959.836768171299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45959.836768171299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45959.836768171299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45959.836768171299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45959.836768171299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45959.836768171299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45959.836768171299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45959.836768171299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45959.836768171299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45959.836768171299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45959.836768171299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45959.836768171299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45959.836768171299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45959.836768171299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45959.836768171299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45959.836768171299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45959.836768171299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45959.836768171299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45959.836768171299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45959.836768171299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45959.836768171299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45959.836768171299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45959.836768171299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45959.836768171299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45959.836768171299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45959.836768171299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45959.836768171299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45959.836768171299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45959.836768171299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45959.836768171299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45959.836768171299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45959.836768171299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45959.836768171299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45959.836768171299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45959.836768171299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45959.836768171299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45959.836768171299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45959.836768171299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45959.836768171299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45959.836768171299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45959.836768171299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45959.836768171299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45959.836768171299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45959.836768171299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45959.836768171299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45959.836768171299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45959.836768171299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45959.836768171299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45959.836768171299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45959.836768171299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45959.836768171299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45959.836768171299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45959.836768171299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45959.836768171299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45959.836768171299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45959.836768171299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45959.836768171299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45959.836768171299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45959.836768171299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45959.836768171299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45959.836768171299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45959.836768171299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45959.836768171299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45959.836768171299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45959.836768171299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45959.836768171299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45959.836768171299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45959.836768171299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45959.836768171299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45959.836768171299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45959.836768171299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45959.836768171299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45959.836768171299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45959.836768171299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45959.836768171299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45959.836768171299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45959.836768171299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45959.836768171299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45959.836768171299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45959.836768171299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45959.836768171299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45959.836768171299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45959.836768171299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45959.836768171299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45959.836768171299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45959.836768171299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45959.836768171299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45959.836768171299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45959.836768171299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45959.836768171299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45959.836768171299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45959.836768171299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45959.836768171299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45959.836768171299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45959.836768171299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45959.836768171299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45959.836768171299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45959.836768171299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45959.836768171299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45959.836768171299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45959.836768171299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45959.836768171299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45959.836768171299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45959.836768171299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45959.836768171299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45959.836768171299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45959.836768171299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45959.836768171299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45959.836768171299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45959.836768171299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45959.836768171299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45959.836768171299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45959.836768171299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45959.836768171299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45959.836768171299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45959.836768171299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45959.836768171299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45959.836768171299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45959.836768171299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45959.836768171299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45959.836768171299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45959.836768171299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45959.836768171299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45959.836768171299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45959.836768171299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45959.836768171299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45959.836768171299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45959.836768171299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45959.836768171299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45959.836768171299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45959.836768171299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45959.836768171299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45959.836768171299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45959.836768171299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45959.836768171299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45959.836768171299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45959.836768171299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45959.836768171299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45959.836768171299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45959.836768171299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45959.836768171299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45959.836768171299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45959.836768171299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45959.836768171299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45959.836768171299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45959.836768171299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45959.836768171299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45959.836768171299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45959.836768171299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45959.836768171299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45959.836768171299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45959.836768171299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45959.836768171299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45959.836768171299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45959.836768171299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45959.836768171299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45959.836768171299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45959.836768171299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45959.836768171299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45959.836768171299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45959.836768171299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45959.836768171299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45959.836768171299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45959.836768171299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45959.836768171299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45959.836768171299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45959.836768171299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45959.836768171299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45959.836768171299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45959.836768171299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45959.836768171299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45959.836768171299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45959.836768171299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45959.836768171299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45959.836768171299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45959.836768171299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45959.836768171299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45959.836768171299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45959.836768171299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45959.836768171299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45959.836768171299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45959.836768171299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45959.836768171299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45959.836768171299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45959.836768171299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45959.836768171299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45959.836768171299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45959.836768171299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45959.836768171299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45959.836768171299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45959.836768171299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45959.836768171299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45959.836768171299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45959.836768171299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45959.836768171299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45959.836768171299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45959.836768171299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45959.836768171299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45959.836768171299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45959.836768171299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45959.836768171299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45959.836768171299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45959.836768171299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45959.836768171299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45959.836768171299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45959.836768171299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45959.836768171299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45959.836768171299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45959.836768171299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45959.836768171299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45959.836768171299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45959.836768171299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45959.836768171299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45959.836768171299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45959.836768171299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45959.836768171299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45959.836768171299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45959.836768171299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45959.836768171299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45959.836768171299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45959.836768171299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45959.836768171299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45959.836768171299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45959.836768171299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45959.836768171299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45959.836768171299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45959.836768171299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45959.836768171299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45959.836768171299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45959.836768171299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45959.836768171299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45959.836768171299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45959.836768171299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45959.836768171299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45959.836768171299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45959.836768171299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45959.836768171299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45959.836768171299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45959.836768171299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45959.836768171299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45959.836768171299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45959.836768171299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45959.836768171299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45959.836768171299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45959.836768171299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45959.836768171299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45959.836768171299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45959.836768171299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45959.836768171299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45959.836768171299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45959.836768171299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45959.836768171299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45959.836768171299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45959.836768171299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45959.836768171299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45959.836768171299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45959.836768171299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45959.836768171299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45959.836768171299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45959.836768171299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45959.836768171299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45959.836768171299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45959.836768171299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45959.836768171299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45959.836768171299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45959.836768171299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45959.836768171299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45959.836768171299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45959.836768171299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45959.836768171299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45959.836768171299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45959.836768171299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45959.836768171299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45959.836768171299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45959.836768171299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45959.836768171299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45959.836768171299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45959.836768171299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45959.836768171299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45959.836768171299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45959.836768171299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45959.836768171299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45959.836768171299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45959.836768171299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45959.836768171299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45959.836768171299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45959.836768171299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45959.836768171299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45959.836768171299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45959.836768171299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45959.836768171299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45959.836768171299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45959.836768171299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45959.836768171299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45959.836768171299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45959.836768171299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45959.836768171299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45959.836768171299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45959.836768171299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45959.836768171299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45959.836768171299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45959.836768171299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45959.836768171299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45959.836768171299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45959.836768171299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45959.836768171299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45959.836768171299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45959.836768171299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45959.836768171299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45959.836768171299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45959.836768171299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45959.836768171299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45959.836768171299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45959.836768171299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45959.836768171299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45959.836768171299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45959.836768171299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45959.836768171299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45959.836768171299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45959.836768171299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45959.836768171299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45959.836768171299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45959.836768171299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45959.836768171299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45959.836768171299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45959.836768171299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45959.836768171299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45959.836768171299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45959.836768171299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45959.836768171299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45959.836768171299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45959.836768171299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45959.836768171299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45959.836768171299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45959.836768171299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45959.836768171299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45959.836768171299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45959.836768171299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45959.836768171299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45959.836768171299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45959.836768171299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45959.836768171299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45959.836768171299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45959.836768171299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45959.836768171299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45959.836768171299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45959.836768171299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45959.836768171299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45959.836768171299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45959.836768171299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45959.836768171299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45959.836768171299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45959.836768171299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45959.836768171299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45959.836768171299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45959.836768171299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45959.836768171299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45959.836768171299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45959.836768171299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45959.836768171299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45959.836768171299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45959.836768171299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45959.836768171299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45959.836768171299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45959.836768171299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45959.836768171299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45959.836768171299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45959.836768171299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45959.836768171299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45959.836768171299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45959.836768171299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45959.836768171299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45959.836768171299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45959.836768171299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45959.836768171299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45959.836768171299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45959.836768171299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45959.836768171299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45959.836768171299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45959.836768171299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45959.836768171299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45959.836768171299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45959.836768171299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45959.836768171299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45959.836768171299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45959.836768171299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45959.836768171299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45959.836768171299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45959.836768171299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45959.836768171299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45959.836768171299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45959.836768171299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45959.836768171299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45959.836768171299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45959.836768171299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45959.836768171299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45959.836768171299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45959.836768171299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45959.836768171299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45959.836768171299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45959.836768171299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45959.836768171299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45959.836768171299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45959.836768171299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45959.836768171299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45959.836768171299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45959.836768171299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45959.836768171299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45959.836768171299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45959.836768171299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45959.836768171299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45959.836768171299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45959.836768171299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45959.836768171299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45959.836768171299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45959.836768171299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45959.836768171299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45959.836768171299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45959.836768171299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45959.836768171299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45959.836768171299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45959.836768171299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45959.836768171299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45959.836768171299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45959.836768171299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45959.836768171299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45959.836768171299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45959.836768171299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45959.836768171299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45959.836768171299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45959.836768171299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45959.836768171299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45959.836768171299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45959.836768171299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45959.836768171299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45959.836768171299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45959.836768171299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45959.836768171299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45959.836768171299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45959.836768171299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45959.836768171299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45959.836768171299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45959.836768171299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45959.836768171299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45959.836768171299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45959.836768171299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45959.836768171299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45959.836768171299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45959.836768171299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45959.836768171299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45959.836768171299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45959.836768171299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45959.836768171299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45959.836768171299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45959.836768171299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45959.836768171299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45959.836768171299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45959.836768171299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45959.836768171299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45959.836768171299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45959.836768171299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45959.836768171299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45959.836768171299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45959.836768171299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45959.836768171299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45959.836768171299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45959.836768171299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45959.836768171299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45959.836768171299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45959.836768171299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45959.836768171299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45959.836768171299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45959.836768171299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45959.836768171299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45959.836768171299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45959.836768171299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45959.836768171299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45959.836768171299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45959.836768171299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45959.836768171299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45959.836768171299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45959.836768171299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45959.836768171299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45959.836768171299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45959.836768171299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45959.836768171299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45959.836768171299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45959.836768171299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45959.836768171299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45959.836768171299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45959.836768171299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45959.836768171299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45959.836768171299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45959.836768171299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45959.836768171299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45959.836768171299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45959.836768171299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45959.836768171299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45959.836768171299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45959.836768171299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45959.836768171299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45959.836768171299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45959.836768171299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45959.836768171299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45959.836768171299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45959.836768171299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45959.836768171299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45959.836768171299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45959.836768171299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45959.836768171299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45959.836768171299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45959.836768171299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45959.836768171299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45959.836768171299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45959.836768171299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45959.836768171299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45959.836768171299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45959.836768171299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45959.836768171299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45959.836768171299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45959.836768171299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45959.836768171299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45959.836768171299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45959.836768171299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45959.836768171299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45959.836768171299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45959.836768171299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45959.836768171299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45959.836768171299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45959.836768171299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45959.836768171299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45959.836768171299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45959.836768171299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45959.836768171299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45959.836768171299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45959.836768171299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45959.836768171299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45959.836768171299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45959.836768171299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45959.836768171299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45959.836768171299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45959.836768171299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45959.836768171299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45959.836768171299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45959.836768171299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45959.836768171299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45959.836768171299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45959.836768171299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45959.836768171299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45959.836768171299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45959.836768171299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45959.836768171299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45959.836768171299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45959.836768171299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45959.836768171299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45959.836768171299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45959.836768171299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45959.836768171299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45959.836768171299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45959.836768171299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45959.836768171299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45959.836768171299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45959.836768171299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45959.836768171299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45959.836768171299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45959.836768171299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45959.836768171299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45959.836768171299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45959.836768171299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45959.836768171299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45959.836768171299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45959.836768171299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45959.836768171299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45959.836768171299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45959.836768171299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45959.836768171299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45959.836768171299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45959.836768171299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45959.836768171299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45959.836768171299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45959.836768171299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45959.836768171299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45959.836768171299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45959.836768171299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45959.836768171299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45959.836768171299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45959.836768171299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45959.836768171299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45959.836768171299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45959.836768171299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45959.836768171299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45959.836768171299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45959.836768171299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45959.836768171299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45959.836768171299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45959.836768171299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45959.836768171299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45959.836768171299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45959.836768171299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45959.836768171299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45959.836768171299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45959.836768171299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45959.836768171299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45959.836768171299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45959.836768171299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45959.836768171299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45959.836768171299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45959.836768171299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45959.836768171299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45959.836768171299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45959.836768171299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45959.836768171299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45959.836768171299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45959.836768171299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45959.836768171299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45959.836768171299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45959.836768171299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45959.836768171299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45959.836768171299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45959.836768171299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45959.836768171299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45959.836768171299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45959.836768171299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45959.836768171299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45959.836768171299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45959.836768171299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45959.836768171299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45959.836768171299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45959.836768171299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45959.836768171299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45959.836768171299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45959.836768171299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45959.836768171299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45959.836768171299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45959.836768171299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45959.836768171299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45959.836768171299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45959.836768171299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45959.836768171299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45959.836768171299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45959.836768171299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45959.836768171299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45959.836768171299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45959.836768171299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45959.836768171299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45959.836768171299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45959.836768171299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45959.836768171299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45959.836768171299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45959.836768171299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45959.836768171299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45959.836768171299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45959.836768171299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45959.836768171299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45959.836768171299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45959.836768171299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45959.836768171299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45959.836768171299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45959.836768171299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45959.836768171299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45959.836768171299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45959.836768171299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45959.836768171299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45959.836768171299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45959.836768171299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45959.836768171299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45959.836768171299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45959.836768171299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45959.836768171299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45959.836768171299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45959.836768171299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45959.836768171299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45959.836768171299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45959.836768171299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45959.836768171299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45959.836768171299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45959.836768171299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45959.836768171299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45959.836768171299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45959.836768171299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45959.836768171299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45959.836768171299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45959.836768171299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45959.836768171299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45959.836768171299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45959.836768171299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45959.836768171299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45959.836768171299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45959.836768171299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45959.836768171299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45959.836768171299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45959.836768171299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45959.836768171299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45959.836768171299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45959.836768171299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45959.836768171299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45959.836768171299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45959.836768171299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45959.836768171299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45959.836768171299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45959.836768171299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45959.836768171299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45959.836768171299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45959.836768171299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45959.836768171299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45959.836768171299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45959.836768171299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45959.836768171299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45959.836768171299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45959.836768171299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45959.836768171299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45959.836768171299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45959.836768171299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45959.836768171299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45959.836768171299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45959.836768171299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45959.836768171299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45959.836768171299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45959.836768171299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45959.836768171299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45959.836768171299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45959.836768171299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45959.836768171299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45959.836768171299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45959.836768171299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45959.836768171299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45959.836768171299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45959.836768171299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45959.836768171299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45959.836768171299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45959.836768171299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45959.836768171299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45959.836768171299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45959.836768171299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45959.836768171299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45959.836768171299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45959.836768171299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45959.836768171299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45959.836768171299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45959.836768171299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45959.836768171299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45959.836768171299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45959.836768171299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45959.836768171299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45959.836768171299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45959.836768171299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45959.836768171299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45959.836768171299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45959.836768171299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45959.836768171299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45959.836768171299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45959.836768171299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45959.836768171299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45959.836768171299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45959.836768171299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45959.836768171299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45959.836768171299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45959.836768171299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45959.836768171299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45959.836768171299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45959.836768171299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45959.836768171299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45959.836768171299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45959.836768171299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45959.836768171299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45959.836768171299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45959.836768171299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45959.836768171299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45959.836768171299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45959.836768171299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45959.836768171299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45959.836768171299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45959.836768171299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45959.836768171299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45959.836768171299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45959.836768171299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45959.836768171299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45959.836768171299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45959.836768171299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45959.836768171299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45959.836768171299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45959.836768171299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45959.836768171299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45959.836768171299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45959.836768171299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45959.836768171299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45959.836768171299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45959.836768171299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45959.836768171299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45959.836768171299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45959.836768171299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45959.836768171299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45959.836768171299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45959.836768171299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45959.836768171299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45959.836768171299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45959.836768171299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45959.836768171299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45959.836768171299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45959.836768171299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45959.836768171299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45959.836768171299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45959.836768171299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45959.836768171299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45959.836768171299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45959.836768171299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45959.836768171299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45959.836768171299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45959.836768171299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45959.836768171299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45959.836768171299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45959.836768171299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45959.836768171299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45959.836768171299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45959.836768171299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45959.836768171299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45959.836768171299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45959.836768171299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45959.836768171299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45959.836768171299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45959.836768171299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45959.836768171299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45959.836768171299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45959.836768171299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45959.836768171299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45959.836768171299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45959.836768171299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45959.836768171299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45959.836768171299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45959.836768171299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45959.836768171299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45959.836768171299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45959.836768171299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45959.836768171299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45959.836768171299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45959.836768171299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45959.836768171299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45959.836768171299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45959.836768171299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45959.836768171299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45959.836768171299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45959.836768171299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45959.836768171299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45959.836768171299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45959.836768171299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45959.836768171299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45959.836768171299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45959.836768171299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45959.836768171299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45959.836768171299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45959.836768171299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45959.836768171299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45959.836768171299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45959.836768171299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45959.836768171299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45959.836768171299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45959.836768171299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45959.836768171299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45959.836768171299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45959.836768171299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45959.836768171299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45959.836768171299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45959.836768171299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45959.836768171299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45959.836768171299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45959.836768171299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45959.836768171299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45959.836768171299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45959.836768171299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45959.836768171299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45959.836768171299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45959.836768171299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45959.836768171299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45959.836768171299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45959.836768171299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45959.836768171299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45959.836768171299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45959.836768171299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45959.836768171299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45959.836768171299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45959.836768171299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45959.836768171299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45959.836768171299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45959.836768171299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45959.836768171299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45959.836768171299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45959.836768171299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45959.836768171299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45959.836768171299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45959.836768171299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45959.836768171299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45959.836768171299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45959.836768171299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45959.836768171299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45959.836768171299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45959.836768171299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45959.836768171299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45959.836768171299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45959.836768171299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45959.836768171299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45959.836768171299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45959.836768171299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45959.836768171299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45959.836768171299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45959.836768171299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45959.836768171299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45959.836768171299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45959.836768171299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45959.836768171299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45959.836768171299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45959.836768171299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45959.836768171299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45959.836768171299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45959.836768171299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45959.836768171299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45959.836768171299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45959.836768171299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45959.836768171299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45959.836768171299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45959.836768171299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45959.836768171299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45959.836768171299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45959.836768171299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45959.836768171299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45959.836768171299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45959.836768171299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45959.836768171299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45959.836768171299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45959.836768171299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45959.836768171299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45959.836768171299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45959.836768171299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45959.836768171299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45959.836768171299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45959.836768171299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45959.836768171299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45959.836768171299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45959.836768171299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45959.836768171299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45959.836768171299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45959.836768171299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45959.836768171299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45959.836768171299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45959.836768171299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45959.836768171299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45959.836768171299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45959.836768171299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45959.836768171299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45959.836768171299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45959.836768171299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45959.836768171299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45959.836768171299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45959.836768171299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45959.836768171299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45959.836768171299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45959.836768171299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45959.836768171299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45959.836768171299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45959.836768171299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45959.836768171299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45959.836768171299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45959.836768171299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45959.836768171299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45959.836768171299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45959.836768171299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45959.836768171299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45959.836768171299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45959.836768171299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45959.836768171299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45959.836768171299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45959.836768171299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45959.836768171299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45959.836768171299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45959.836768171299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45959.836768171299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45959.836768171299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45959.836768171299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45959.836768171299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45959.836768171299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45959.836768171299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45959.836768171299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45959.836768171299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45959.836768171299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45959.836768171299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45959.836768171299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45959.836768171299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45959.836768171299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45959.836768171299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45959.836768171299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45959.836768171299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45959.836768171299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45959.836768171299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45959.836768171299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45959.836768171299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45959.836768171299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45959.836768171299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45959.836768171299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45959.836768171299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45959.836768171299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45959.836768171299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45959.836768171299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45959.836768171299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45959.836768171299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45959.836768171299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45959.836768171299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45959.836768171299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45959.836768171299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45959.836768171299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45959.836768171299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45959.836768171299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45959.836768171299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45959.836768171299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45959.836768171299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45959.836768171299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45959.836768171299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45959.836768171299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45959.836768171299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45959.836768171299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45959.836768171299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45959.836768171299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45959.836768171299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45959.836768171299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45959.836768171299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45959.836768171299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45959.836768171299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45959.836768171299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45959.836768171299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45959.836768171299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45959.836768171299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45959.836768171299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45959.836768171299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45959.836768171299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45959.836768171299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45959.836768171299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45959.836768171299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45959.836768171299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45959.836768171299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45959.836768171299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45959.836768171299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45959.836768171299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45959.836768171299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45959.836768171299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45959.836768171299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45959.836768171299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45959.836768171299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45959.836768171299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45959.836768171299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45959.836768171299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45959.836768171299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45959.836768171299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45959.836768171299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45959.836768171299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45959.836768171299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45959.836768171299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45959.836768171299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45959.836768171299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45959.836768171299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45959.836768171299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45959.836768171299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45959.836768171299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45959.836768171299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45959.836768171299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45959.836768171299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45959.836768171299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45959.836768171299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45959.836768171299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45959.836768171299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45959.836768171299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45959.836768171299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45959.836768171299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45959.836768171299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45959.836768171299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45959.836768171299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45959.836768171299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45959.836768171299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45959.836768171299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45959.836768171299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45959.836768171299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45959.836768171299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45959.836768171299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45959.836768171299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45959.836768171299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45959.836768171299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45959.836768171299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45959.836768171299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45959.836768171299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45959.836768171299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45959.836768171299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45959.836768171299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45959.836768171299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45959.836768171299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45959.836768171299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45959.836768171299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45959.836768171299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45959.836768171299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45959.836768171299</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256.35605057870271</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9</v>
      </c>
      <c r="D3" s="121" t="s">
        <v>32843</v>
      </c>
      <c r="E3" s="98" t="s">
        <v>39021</v>
      </c>
      <c r="F3" s="123">
        <v>45959.827245370368</v>
      </c>
      <c r="G3" s="124">
        <f ca="1">IFERROR(NOW()-F3,"")</f>
        <v>9.522800930426456E-3</v>
      </c>
      <c r="H3" s="123">
        <v>45959.81354166667</v>
      </c>
      <c r="I3" s="119" t="str">
        <f>IFERROR(VLOOKUP(D3,DB!A:F,6,0),"")</f>
        <v>Generator-SG</v>
      </c>
      <c r="J3" s="119" t="str">
        <f>IFERROR(VLOOKUP(D3,DB!A:G,7,0),"")</f>
        <v>Weak</v>
      </c>
      <c r="K3" s="125" t="s">
        <v>39115</v>
      </c>
      <c r="L3" s="121" t="str">
        <f>IFERROR(VLOOKUP(D3,DB!A:I,9,0),"")</f>
        <v>Latis</v>
      </c>
    </row>
    <row r="4" spans="1:16" ht="15" customHeight="1">
      <c r="A4" s="119"/>
      <c r="B4" s="119" t="str">
        <f>IFERROR(VLOOKUP(D4,DB!A:K,11,0),"")</f>
        <v/>
      </c>
      <c r="C4" s="120"/>
      <c r="D4" s="121"/>
      <c r="E4" s="98"/>
      <c r="F4" s="123"/>
      <c r="G4" s="124">
        <f ca="1">IFERROR(NOW()-F4,"")</f>
        <v>45959.836768171299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45959.836768171299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45959.836768171299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45959.836768171299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45959.836768171299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45959.836768171299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45959.836768171299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45959.836768171299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45959.836768171299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45959.836768171299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45959.836768171299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45959.836768171299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45959.836768171299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45959.836768171299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45959.836768171299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45959.836768171299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45959.836768171299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45959.836768171299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45959.836768171299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45959.836768171299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45959.836768171299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45959.836768171299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45959.836768171299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45959.836768171299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45959.836768171299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45959.836768171299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45959.836768171299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45959.836768171299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45959.836768171299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45959.836768171299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45959.836768171299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45959.836768171299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45959.836768171299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45959.836768171299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45959.836768171299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45959.836768171299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45959.836768171299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45959.836768171299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45959.836768171299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45959.836768171299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45959.836768171299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45959.836768171299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45959.836768171299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45959.836768171299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45959.836768171299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45959.836768171299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45959.836768171299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45959.836768171299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45959.836768171299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45959.836768171299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45959.836768171299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45959.836768171299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45959.836768171299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45959.836768171299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45959.836768171299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45959.836768171299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45959.836768171299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45959.836768171299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45959.836768171299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45959.836768171299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45959.836768171299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45959.836768171299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45959.836768171299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45959.836768171299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45959.836768171299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45959.836768171299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45959.836768171299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45959.836768171299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45959.836768171299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45959.836768171299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45959.836768171299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45959.836768171299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45959.836768171299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45959.836768171299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45959.836768171299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45959.836768171299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45959.836768171299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45959.836768171299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45959.836768171299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45959.836768171299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45959.836768171299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45959.836768171299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45959.836768171299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45959.836768171299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45959.836768171299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45959.836768171299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45959.836768171299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45959.836768171299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45959.836768171299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45959.836768171299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45959.836768171299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45959.836768171299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45959.836768171299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45959.836768171299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45959.836768171299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45959.836768171299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45959.836768171299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45959.836768171299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45959.836768171299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45959.836768171299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45959.836768171299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45959.836768171299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45959.836768171299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45959.836768171299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45959.836768171299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45959.836768171299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45959.836768171299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45959.836768171299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45959.836768171299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45959.836768171299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45959.836768171299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45959.836768171299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45959.836768171299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45959.836768171299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45959.836768171299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45959.836768171299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45959.836768171299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45959.836768171299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45959.836768171299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45959.836768171299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45959.836768171299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45959.836768171299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45959.836768171299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45959.836768171299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45959.836768171299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45959.836768171299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45959.836768171299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45959.836768171299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45959.836768171299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45959.836768171299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45959.836768171299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45959.836768171299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45959.836768171299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45959.836768171299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45959.836768171299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45959.836768171299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45959.836768171299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45959.836768171299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45959.836768171299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45959.836768171299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45959.836768171299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45959.836768171299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45959.836768171299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45959.836768171299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45959.836768171299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45959.836768171299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45959.836768171299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45959.836768171299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45959.836768171299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45959.836768171299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45959.836768171299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45959.836768171299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45959.836768171299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45959.836768171299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45959.836768171299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45959.836768171299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45959.836768171299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45959.836768171299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45959.836768171299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45959.836768171299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45959.836768171299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45959.836768171299</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45959.836768171299</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68.004707986110589</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39102</v>
      </c>
      <c r="F3" s="38">
        <v>45926.188877314817</v>
      </c>
      <c r="G3" s="144">
        <f t="shared" ref="G3" ca="1" si="0">IFERROR(NOW()-F3,"")</f>
        <v>33.647890856482263</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39102</v>
      </c>
      <c r="F4" s="153">
        <v>45948.661111111112</v>
      </c>
      <c r="G4" s="154">
        <f ca="1">IFERROR(NOW()-F4,"")</f>
        <v>11.175657060186495</v>
      </c>
      <c r="H4" s="153">
        <v>45948.661111111112</v>
      </c>
      <c r="I4" s="152" t="str">
        <f>IFERROR(VLOOKUP(D4,DB!A:F,6,0),"")</f>
        <v>SCECO</v>
      </c>
      <c r="J4" s="152" t="str">
        <f>IFERROR(VLOOKUP(D4,DB!A:G,7,0),"")</f>
        <v>Dead</v>
      </c>
      <c r="K4" s="152" t="s">
        <v>39121</v>
      </c>
      <c r="L4" s="152" t="str">
        <f>IFERROR(VLOOKUP(D4,DB!A:I,9,0),"")</f>
        <v>Latis</v>
      </c>
    </row>
    <row r="5" spans="1:13" ht="15">
      <c r="A5" s="152" t="s">
        <v>39122</v>
      </c>
      <c r="B5" s="152" t="str">
        <f>IFERROR(VLOOKUP(D5,DB!A:K,11,0),"")</f>
        <v>R5</v>
      </c>
      <c r="C5" s="152">
        <v>1</v>
      </c>
      <c r="D5" s="152" t="s">
        <v>38224</v>
      </c>
      <c r="E5" s="152" t="s">
        <v>39102</v>
      </c>
      <c r="F5" s="153">
        <v>45959.68372685185</v>
      </c>
      <c r="G5" s="154">
        <f ca="1">IFERROR(NOW()-F5,"")</f>
        <v>0.15304131944867549</v>
      </c>
      <c r="H5" s="153">
        <v>45959.661168981482</v>
      </c>
      <c r="I5" s="152" t="str">
        <f>IFERROR(VLOOKUP(D5,DB!A:F,6,0),"")</f>
        <v>SCECO</v>
      </c>
      <c r="J5" s="152" t="str">
        <f>IFERROR(VLOOKUP(D5,DB!A:G,7,0),"")</f>
        <v>Haj Removal</v>
      </c>
      <c r="K5" s="152" t="s">
        <v>39123</v>
      </c>
      <c r="L5" s="152" t="str">
        <f>IFERROR(VLOOKUP(D5,DB!A:I,9,0),"")</f>
        <v>Latis</v>
      </c>
    </row>
    <row r="6" spans="1:13" ht="30.75">
      <c r="A6" s="152" t="s">
        <v>39124</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39123</v>
      </c>
      <c r="L6" s="152" t="str">
        <f>IFERROR(VLOOKUP(D6,DB!A:I,9,0),"")</f>
        <v>Latis</v>
      </c>
    </row>
    <row r="7" spans="1:13" ht="30.75">
      <c r="A7" s="152" t="s">
        <v>39124</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39125</v>
      </c>
      <c r="L7" s="152" t="str">
        <f>IFERROR(VLOOKUP(D7,DB!A:I,9,0),"")</f>
        <v>Latis</v>
      </c>
    </row>
    <row r="8" spans="1:13" ht="15">
      <c r="A8" s="152" t="s">
        <v>39126</v>
      </c>
      <c r="B8" s="152" t="str">
        <f>IFERROR(VLOOKUP(D8,DB!A:K,11,0),"")</f>
        <v>R5</v>
      </c>
      <c r="C8" s="152">
        <v>1</v>
      </c>
      <c r="D8" s="152" t="s">
        <v>38388</v>
      </c>
      <c r="E8" s="152" t="s">
        <v>39021</v>
      </c>
      <c r="F8" s="153">
        <v>45959.776261574072</v>
      </c>
      <c r="G8" s="154">
        <f ca="1">IFERROR(NOW()-F8,"")</f>
        <v>6.0506597226776648E-2</v>
      </c>
      <c r="H8" s="153">
        <v>45959.770173611112</v>
      </c>
      <c r="I8" s="152" t="str">
        <f>IFERROR(VLOOKUP(D8,DB!A:F,6,0),"")</f>
        <v>SCECO</v>
      </c>
      <c r="J8" s="152" t="str">
        <f>IFERROR(VLOOKUP(D8,DB!A:G,7,0),"")</f>
        <v>Good</v>
      </c>
      <c r="K8" s="152" t="s">
        <v>39127</v>
      </c>
      <c r="L8" s="152" t="str">
        <f>IFERROR(VLOOKUP(D8,DB!A:I,9,0),"")</f>
        <v>Latis</v>
      </c>
    </row>
    <row r="9" spans="1:13" ht="30.75">
      <c r="A9" s="152" t="s">
        <v>39128</v>
      </c>
      <c r="B9" s="152" t="str">
        <f>IFERROR(VLOOKUP(D9,DB!A:K,11,0),"")</f>
        <v>R5</v>
      </c>
      <c r="C9" s="152">
        <v>2</v>
      </c>
      <c r="D9" s="152" t="s">
        <v>38430</v>
      </c>
      <c r="E9" s="152" t="s">
        <v>39021</v>
      </c>
      <c r="F9" s="153">
        <v>45959.793969907405</v>
      </c>
      <c r="G9" s="154">
        <f ca="1">IFERROR(NOW()-F9,"")</f>
        <v>4.2798263893928379E-2</v>
      </c>
      <c r="H9" s="153">
        <v>45959.786412037036</v>
      </c>
      <c r="I9" s="152" t="str">
        <f>IFERROR(VLOOKUP(D9,DB!A:F,6,0),"")</f>
        <v>SCECO</v>
      </c>
      <c r="J9" s="152" t="str">
        <f>IFERROR(VLOOKUP(D9,DB!A:G,7,0),"")</f>
        <v>Good</v>
      </c>
      <c r="K9" s="152" t="s">
        <v>39129</v>
      </c>
      <c r="L9" s="152" t="str">
        <f>IFERROR(VLOOKUP(D9,DB!A:I,9,0),"")</f>
        <v>Latis</v>
      </c>
    </row>
    <row r="10" spans="1:13" ht="15">
      <c r="A10" s="152" t="s">
        <v>39130</v>
      </c>
      <c r="B10" s="152" t="str">
        <f>IFERROR(VLOOKUP(D10,DB!A:K,11,0),"")</f>
        <v>R5</v>
      </c>
      <c r="C10" s="152">
        <v>2</v>
      </c>
      <c r="D10" s="152" t="s">
        <v>38407</v>
      </c>
      <c r="E10" s="152" t="s">
        <v>39021</v>
      </c>
      <c r="F10" s="153">
        <v>45959.801898148151</v>
      </c>
      <c r="G10" s="154">
        <f ca="1">IFERROR(NOW()-F10,"")</f>
        <v>3.4870023147959728E-2</v>
      </c>
      <c r="H10" s="153">
        <v>45959.792569444442</v>
      </c>
      <c r="I10" s="152" t="str">
        <f>IFERROR(VLOOKUP(D10,DB!A:F,6,0),"")</f>
        <v>SCECO</v>
      </c>
      <c r="J10" s="152" t="str">
        <f>IFERROR(VLOOKUP(D10,DB!A:G,7,0),"")</f>
        <v>Good</v>
      </c>
      <c r="K10" s="152" t="s">
        <v>39131</v>
      </c>
      <c r="L10" s="152" t="str">
        <f>IFERROR(VLOOKUP(D10,DB!A:I,9,0),"")</f>
        <v>Latis</v>
      </c>
    </row>
    <row r="11" spans="1:13" ht="15">
      <c r="A11" s="152" t="s">
        <v>39132</v>
      </c>
      <c r="B11" s="152" t="str">
        <f>IFERROR(VLOOKUP(D11,DB!A:K,11,0),"")</f>
        <v>R5</v>
      </c>
      <c r="C11" s="152">
        <v>1</v>
      </c>
      <c r="D11" s="152" t="s">
        <v>38350</v>
      </c>
      <c r="E11" s="152" t="s">
        <v>39021</v>
      </c>
      <c r="F11" s="153">
        <v>45959.815092592595</v>
      </c>
      <c r="G11" s="154">
        <f ca="1">IFERROR(NOW()-F11,"")</f>
        <v>2.1675578704162035E-2</v>
      </c>
      <c r="H11" s="153">
        <v>45959.809062499997</v>
      </c>
      <c r="I11" s="152" t="str">
        <f>IFERROR(VLOOKUP(D11,DB!A:F,6,0),"")</f>
        <v>SCECO</v>
      </c>
      <c r="J11" s="152" t="str">
        <f>IFERROR(VLOOKUP(D11,DB!A:G,7,0),"")</f>
        <v>Good</v>
      </c>
      <c r="K11" s="152" t="s">
        <v>39133</v>
      </c>
      <c r="L11" s="152" t="str">
        <f>IFERROR(VLOOKUP(D11,DB!A:I,9,0),"")</f>
        <v>Latis</v>
      </c>
    </row>
    <row r="12" spans="1:13" ht="15">
      <c r="A12" s="152"/>
      <c r="B12" s="152" t="str">
        <f>IFERROR(VLOOKUP(D12,DB!A:K,11,0),"")</f>
        <v/>
      </c>
      <c r="C12" s="152"/>
      <c r="D12"/>
      <c r="E12" s="152"/>
      <c r="F12" s="153"/>
      <c r="G12" s="154">
        <f ca="1">IFERROR(NOW()-F12,"")</f>
        <v>45959.836768171299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45959.836768171299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45959.836768171299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45959.836768171299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45959.836768171299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45959.836768171299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45959.836768171299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45959.836768171299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45959.836768171299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45959.836768171299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45959.836768171299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45959.836768171299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45959.836768171299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45959.836768171299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45959.836768171299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45959.836768171299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45959.836768171299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45959.836768171299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45959.836768171299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45959.836768171299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45959.836768171299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45959.836768171299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45959.836768171299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45959.836768171299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45959.836768171299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45959.836768171299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45959.836768171299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45959.836768171299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45959.836768171299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45959.836768171299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45959.836768171299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45959.836768171299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45959.836768171299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45959.836768171299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45959.836768171299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45959.836768171299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45959.836768171299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45959.836768171299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45959.836768171299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45959.836768171299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45959.836768171299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45959.836768171299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45959.836768171299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45959.836768171299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45959.836768171299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45959.836768171299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45959.836768171299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45959.836768171299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45959.836768171299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45959.836768171299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45959.836768171299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45959.836768171299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45959.836768171299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45959.836768171299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45959.836768171299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45959.836768171299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45959.836768171299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45959.836768171299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45959.836768171299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45959.836768171299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45959.836768171299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45959.836768171299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45959.836768171299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45959.836768171299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45959.836768171299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45959.836768171299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45959.836768171299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45959.836768171299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45959.836768171299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45959.836768171299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45959.836768171299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45959.836768171299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45959.836768171299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45959.836768171299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45959.836768171299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45959.836768171299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45959.836768171299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45959.836768171299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45959.836768171299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45959.836768171299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45959.836768171299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45959.836768171299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45959.836768171299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45959.836768171299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45959.836768171299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45959.836768171299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45959.836768171299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45959.836768171299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45959.836768171299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45959.836768171299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45959.836768171299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45959.836768171299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45959.836768171299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45959.836768171299</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45959.836768171299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45959.836768171299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45959.836768171299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45959.836768171299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45959.836768171299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45959.836768171299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45959.836768171299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45959.836768171299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45959.836768171299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45959.836768171299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45959.836768171299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45959.836768171299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45959.836768171299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45959.836768171299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45959.836768171299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45959.836768171299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45959.836768171299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45959.836768171299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45959.836768171299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45959.836768171299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45959.836768171299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45959.836768171299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45959.836768171299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45959.836768171299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45959.836768171299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45959.836768171299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45959.836768171299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45959.836768171299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45959.836768171299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45959.836768171299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45959.836768171299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45959.836768171299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45959.836768171299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45959.836768171299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45959.836768171299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45959.836768171299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45959.836768171299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45959.836768171299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45959.836768171299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45959.836768171299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45959.836768171299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45959.836768171299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45959.836768171299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45959.836768171299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45959.836768171299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45959.836768171299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45959.836768171299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45959.836768171299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45959.836768171299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45959.836768171299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45959.836768171299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45959.836768171299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45959.836768171299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45959.836768171299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45959.836768171299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45959.836768171299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45959.836768171299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45959.836768171299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45959.836768171299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45959.836768171299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45959.836768171299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45959.836768171299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45959.836768171299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45959.836768171299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45959.836768171299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45959.836768171299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45959.836768171299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45959.836768171299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45959.836768171299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45959.836768171299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45959.836768171299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45959.836768171299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45959.836768171299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45959.836768171299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45959.836768171299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45959.836768171299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45959.836768171299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45959.836768171299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45959.836768171299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45959.836768171299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45959.836768171299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45959.836768171299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45959.836768171299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45959.836768171299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45959.836768171299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45959.836768171299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45959.836768171299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45959.836768171299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45959.836768171299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45959.836768171299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45959.836768171299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45959.836768171299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45959.836768171299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45959.836768171299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45959.836768171299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45959.836768171299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45959.836768171299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45959.836768171299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45959.836768171299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45959.836768171299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45959.836768171299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45959.836768171299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45959.836768171299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45959.836768171299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45959.836768171299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45959.836768171299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45959.836768171299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45959.836768171299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45959.836768171299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45959.836768171299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45959.836768171299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45959.836768171299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45959.836768171299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45959.836768171299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45959.836768171299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45959.836768171299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45959.836768171299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45959.836768171299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45959.836768171299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45959.836768171299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45959.836768171299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45959.836768171299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45959.836768171299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45959.836768171299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45959.836768171299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45959.836768171299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45959.836768171299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45959.836768171299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45959.836768171299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45959.836768171299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45959.836768171299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45959.836768171299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45959.836768171299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45959.836768171299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45959.836768171299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45959.836768171299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45959.836768171299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45959.836768171299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45959.836768171299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45959.836768171299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45959.836768171299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45959.836768171299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45959.836768171299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45959.836768171299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45959.836768171299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45959.836768171299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45959.836768171299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45959.836768171299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45959.836768171299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45959.836768171299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45959.836768171299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45959.836768171299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45959.836768171299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45959.836768171299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45959.836768171299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45959.836768171299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45959.836768171299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45959.836768171299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45959.836768171299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45959.836768171299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45959.836768171299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45959.836768171299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45959.836768171299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45959.836768171299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45959.836768171299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45959.836768171299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45959.836768171299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45959.836768171299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45959.836768171299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45959.836768171299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45959.836768171299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45959.836768171299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45959.836768171299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45959.836768171299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45959.836768171299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45959.836768171299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45959.836768171299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45959.836768171299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45959.836768171299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45959.836768171299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45959.836768171299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45959.836768171299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45959.836768171299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45959.836768171299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45959.836768171299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45959.836768171299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45959.836768171299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45959.836768171299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45959.836768171299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45959.836768171299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45959.836768171299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45959.836768171299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45959.836768171299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45959.836768171299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45959.836768171299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45959.836768171299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45959.836768171299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45959.836768171299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45959.836768171299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45959.836768171299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45959.836768171299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45959.836768171299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45959.836768171299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45959.836768171299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45959.836768171299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45959.836768171299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45959.836768171299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45959.836768171299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45959.836768171299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45959.836768171299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45959.836768171299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45959.836768171299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45959.836768171299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45959.836768171299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45959.836768171299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45959.836768171299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45959.836768171299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45959.836768171299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45959.836768171299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45959.836768171299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45959.836768171299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45959.836768171299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45959.836768171299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45959.836768171299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45959.836768171299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45959.836768171299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45959.836768171299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45959.836768171299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45959.836768171299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45959.836768171299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45959.836768171299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45959.836768171299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45959.836768171299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45959.836768171299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45959.836768171299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45959.836768171299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45959.836768171299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45959.836768171299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45959.836768171299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45959.836768171299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45959.836768171299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45959.836768171299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45959.836768171299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45959.836768171299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45959.836768171299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45959.836768171299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45959.836768171299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45959.836768171299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45959.836768171299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45959.836768171299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45959.836768171299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45959.836768171299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45959.836768171299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45959.836768171299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45959.836768171299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45959.836768171299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45959.836768171299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45959.836768171299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45959.836768171299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45959.836768171299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45959.836768171299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45959.836768171299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45959.836768171299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45959.836768171299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45959.836768171299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45959.836768171299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45959.836768171299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45959.836768171299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45959.836768171299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45959.836768171299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45959.836768171299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45959.836768171299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45959.836768171299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45959.836768171299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45959.836768171299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45959.836768171299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45959.836768171299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45959.836768171299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45959.836768171299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45959.836768171299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45959.836768171299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45959.836768171299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45959.836768171299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45959.836768171299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45959.836768171299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45959.836768171299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45959.836768171299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45959.836768171299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45959.836768171299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45959.836768171299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45959.836768171299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45959.836768171299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45959.836768171299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45959.836768171299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45959.836768171299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45959.836768171299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45959.836768171299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45959.836768171299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45959.836768171299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45959.836768171299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45959.836768171299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45959.836768171299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45959.836768171299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45959.836768171299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45959.836768171299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45959.836768171299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45959.836768171299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45959.836768171299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45959.836768171299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45959.836768171299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45959.836768171299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45959.836768171299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45959.836768171299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45959.836768171299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45959.836768171299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45959.836768171299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45959.836768171299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45959.836768171299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45959.836768171299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45959.836768171299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45959.836768171299</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9" ht="15"/>
    <row r="1300"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0"/>
      <c r="E2" s="106"/>
      <c r="F2" s="107"/>
      <c r="G2" s="77">
        <f ca="1">IFERROR(NOW()-F2,"-")</f>
        <v>45959.836768171299</v>
      </c>
      <c r="H2" s="107"/>
      <c r="I2" s="103" t="str">
        <f>IFERROR(VLOOKUP(D2,DB!A:F,6,0),"")</f>
        <v/>
      </c>
      <c r="J2" s="102" t="str">
        <f>IFERROR(VLOOKUP(D2,DB!A:G,7,0),"")</f>
        <v/>
      </c>
      <c r="K2" s="108"/>
      <c r="L2" s="109" t="str">
        <f>IFERROR(VLOOKUP(D2,DB!A:I,9,0),"")</f>
        <v/>
      </c>
    </row>
    <row r="3" spans="1:16383" ht="31.5" customHeight="1">
      <c r="A3" s="104"/>
      <c r="B3" s="103"/>
      <c r="C3" s="105"/>
      <c r="D3" s="103"/>
      <c r="E3" s="106"/>
      <c r="F3" s="107"/>
      <c r="G3" s="77">
        <f ca="1">IFERROR(NOW()-F3,"-")</f>
        <v>45959.836768171299</v>
      </c>
      <c r="H3" s="107"/>
      <c r="I3" s="103"/>
      <c r="J3" s="102"/>
      <c r="K3" s="108"/>
      <c r="L3" s="109" t="str">
        <f>IFERROR(VLOOKUP(D3,DB!A:I,9,0),"")</f>
        <v/>
      </c>
    </row>
    <row r="4" spans="1:16383" ht="31.5" customHeight="1">
      <c r="A4" s="104"/>
      <c r="B4" s="103" t="str">
        <f>IFERROR(VLOOKUP(D4,DB!A:K,11,0),"")</f>
        <v/>
      </c>
      <c r="C4" s="105"/>
      <c r="D4" s="170"/>
      <c r="E4" s="106"/>
      <c r="F4" s="107"/>
      <c r="G4" s="77">
        <f ca="1">IFERROR(NOW()-F4,"-")</f>
        <v>45959.836768171299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45959.836768171299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45959.836768171299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45959.836768171299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45959.836768171299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45959.836768171299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45959.836768171299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45959.836768171299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45959.836768171299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45959.836768171299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45959.836768171299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45959.836768171299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45959.836768171299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45959.836768171299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45959.836768171299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45959.836768171299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45959.836768171299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45959.836768171299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45959.836768171299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45959.836768171299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45959.836768171299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45959.836768171299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45959.836768171299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45959.836768171299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45959.836768171299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45959.836768171299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45959.836768171299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45959.836768171299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45959.836768171299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45959.836768171299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45959.836768171299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45959.836768171299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45959.836768171299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45959.836768171299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45959.836768171299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45959.836768171299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45959.836768171299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45959.836768171299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45959.836768171299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45959.836768171299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45959.836768171299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45959.836768171299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45959.836768171299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45959.836768171299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45959.836768171299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45959.836768171299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45959.836768171299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45959.836768171299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45959.836768171299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45959.836768171299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45959.836768171299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45959.836768171299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45959.836768171299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45959.836768171299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45959.836768171299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45959.836768171299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45959.836768171299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45959.836768171299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45959.836768171299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45959.836768171299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45959.836768171299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45959.836768171299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45959.836768171299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45959.836768171299</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2025-10-29T17:06:39Z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