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87" documentId="120_S{2AC9BD13-BADA-5192-A53E-5A8FF88502F6}" xr6:coauthVersionLast="47" xr6:coauthVersionMax="47" xr10:uidLastSave="{01785641-D17A-4713-B068-BF27BD5F2582}"/>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<sst xmlns="http://schemas.openxmlformats.org/spreadsheetml/2006/main" count="180291" uniqueCount="39128">
  <si>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</si>
  <si>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</si>
  <si>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</si>
  <si>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</si>
  <si>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</si>
  <si>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</si>
  <si>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</si>
  <si>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</si>
  <si>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</si>
  <si>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</si>
  <si>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</si>
  <si>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</si>
  <si>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</si>
  <si>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</si>
  <si>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</si>
  <si>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</si>
  <si>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</si>
  <si>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</si>
  <si>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</si>
  <si>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</si>
  <si>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</si>
  <si>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</si>
  <si>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</si>
  <si>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</si>
  <si>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</si>
  <si>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</si>
  <si>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</si>
  <si>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</si>
  <si>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</si>
  <si>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</si>
  <si>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</si>
  <si>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</si>
  <si>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</si>
  <si>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</si>
  <si>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</si>
  <si>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</si>
  <si>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</si>
  <si>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</si>
  <si>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</si>
  <si>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</si>
  <si>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</si>
  <si>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</si>
  <si>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</si>
  <si>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</si>
  <si>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</si>
  <si>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</si>
  <si>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</si>
  <si>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</si>
  <si>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</si>
  <si>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</si>
  <si>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</si>
  <si>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</si>
  <si>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</si>
  <si>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</si>
  <si>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</si>
  <si>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</si>
  <si>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</si>
  <si>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</si>
  <si>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</si>
  <si>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</si>
  <si>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</si>
  <si>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</si>
  <si>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</si>
  <si>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</si>
  <si>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</si>
  <si>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</si>
  <si>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</si>
  <si>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</si>
  <si>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</si>
  <si>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</si>
  <si>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</si>
  <si>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</si>
  <si>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</si>
  <si>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</si>
  <si>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</si>
  <si>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</si>
  <si>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</si>
  <si>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</si>
  <si>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</si>
  <si>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</si>
  <si>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</si>
  <si>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</si>
  <si>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</si>
  <si>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</si>
  <si>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</si>
  <si>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</si>
  <si>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</si>
  <si>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</si>
  <si>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</si>
  <si>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</si>
  <si>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</si>
  <si>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</si>
  <si>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</si>
  <si>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</si>
  <si>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</si>
  <si>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</si>
  <si>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</si>
  <si>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</si>
  <si>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</si>
  <si>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</si>
  <si>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</si>
  <si>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</si>
  <si>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</si>
  <si>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</si>
  <si>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</si>
  <si>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</si>
  <si>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</si>
  <si>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</si>
  <si>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</si>
  <si>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</si>
  <si>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</si>
  <si>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</si>
  <si>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</si>
  <si>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</si>
  <si>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</si>
  <si>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</si>
  <si>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</si>
  <si>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</si>
  <si>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</si>
  <si>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</si>
  <si>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</si>
  <si>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</si>
  <si>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</si>
  <si>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</si>
  <si>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</si>
  <si>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</si>
  <si>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</si>
  <si>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</si>
  <si>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</si>
  <si>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</si>
  <si>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</si>
  <si>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</si>
  <si>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</si>
  <si>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</si>
  <si>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</si>
  <si>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</si>
  <si>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</si>
  <si>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</si>
  <si>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</si>
  <si>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</si>
  <si>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</si>
  <si>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</si>
  <si>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</si>
  <si>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</si>
  <si>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</si>
  <si>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</si>
  <si>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</si>
  <si>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</si>
  <si>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</si>
  <si>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</si>
  <si>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</si>
  <si>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</si>
  <si>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</si>
  <si>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</si>
  <si>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</si>
  <si>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</si>
  <si>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</si>
  <si>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</si>
  <si>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</si>
  <si>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</si>
  <si>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</si>
  <si>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</si>
  <si>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</si>
  <si>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</si>
  <si>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</si>
  <si>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</si>
  <si>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</si>
  <si>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</si>
  <si>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</si>
  <si>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</si>
  <si>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</si>
  <si>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</si>
  <si>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</si>
  <si>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</si>
  <si>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</si>
  <si>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</si>
  <si>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</si>
  <si>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</si>
  <si>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</si>
  <si>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</si>
  <si>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</si>
  <si>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</si>
  <si>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</si>
  <si>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</si>
  <si>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</si>
  <si>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</si>
  <si>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</si>
  <si>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</si>
  <si>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</si>
  <si>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</si>
  <si>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</si>
  <si>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</si>
  <si>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</si>
  <si>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</si>
  <si>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</si>
  <si>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</si>
  <si>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</si>
  <si>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</si>
  <si>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</si>
  <si>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</si>
  <si>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</si>
  <si>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</si>
  <si>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</si>
  <si>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</si>
  <si>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</si>
  <si>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</si>
  <si>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</si>
  <si>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</si>
  <si>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</si>
  <si>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</si>
  <si>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</si>
  <si>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</si>
  <si>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</si>
  <si>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</si>
  <si>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</si>
  <si>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</si>
  <si>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</si>
  <si>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</si>
  <si>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</si>
  <si>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</si>
  <si>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</si>
  <si>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</si>
  <si>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</si>
  <si>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</si>
  <si>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</si>
  <si>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</si>
  <si>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</si>
  <si>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</si>
  <si>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</si>
  <si>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</si>
  <si>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</si>
  <si>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</si>
  <si>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</si>
  <si>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</si>
  <si>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</si>
  <si>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</si>
  <si>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</si>
  <si>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</si>
  <si>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</si>
  <si>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</si>
  <si>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</si>
  <si>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</si>
  <si>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</si>
  <si>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</si>
  <si>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</si>
  <si>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</si>
  <si>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</si>
  <si>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</si>
  <si>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</si>
  <si>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</si>
  <si>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</si>
  <si>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</si>
  <si>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</si>
  <si>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</si>
  <si>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</si>
  <si>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</si>
  <si>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</si>
  <si>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</si>
  <si>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</si>
  <si>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</si>
  <si>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</si>
  <si>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</si>
  <si>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</si>
  <si>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</si>
  <si>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</si>
  <si>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</si>
  <si>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</si>
  <si>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</si>
  <si>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</si>
  <si>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</si>
  <si>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</si>
  <si>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</si>
  <si>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</si>
  <si>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</si>
  <si>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</si>
  <si>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</si>
  <si>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</si>
  <si>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</si>
  <si>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</si>
  <si>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</si>
  <si>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</si>
  <si>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</si>
  <si>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</si>
  <si>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</si>
  <si>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</si>
  <si>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</si>
  <si>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</si>
  <si>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</si>
  <si>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</si>
  <si>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</si>
  <si>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</si>
  <si>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</si>
  <si>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</si>
  <si>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</si>
  <si>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</si>
  <si>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</si>
  <si>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</si>
  <si>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</si>
  <si>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</si>
  <si>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</si>
  <si>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</si>
  <si>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</si>
  <si>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</si>
  <si>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</si>
  <si>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</si>
  <si>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</si>
  <si>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</si>
  <si>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</si>
  <si>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</si>
  <si>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</si>
  <si>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</si>
  <si>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</si>
  <si>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</si>
  <si>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</si>
  <si>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</si>
  <si>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</si>
  <si>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</si>
  <si>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</si>
  <si>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</si>
  <si>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</si>
  <si>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</si>
  <si>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</si>
  <si>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</si>
  <si>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</si>
  <si>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</si>
  <si>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</si>
  <si>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</si>
  <si>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</si>
  <si>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</si>
  <si>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</si>
  <si>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</si>
  <si>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</si>
  <si>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</si>
  <si>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</si>
  <si>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</si>
  <si>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</si>
  <si>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</si>
  <si>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</si>
  <si>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</si>
  <si>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</si>
  <si>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</si>
  <si>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</si>
  <si>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</si>
  <si>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</si>
  <si>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</si>
  <si>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</si>
  <si>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</si>
  <si>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</si>
  <si>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</si>
  <si>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</si>
  <si>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</si>
  <si>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</si>
  <si>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</si>
  <si>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</si>
  <si>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</si>
  <si>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</si>
  <si>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</si>
  <si>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</si>
  <si>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</si>
  <si>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</si>
  <si>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</si>
  <si>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</si>
  <si>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</si>
  <si>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</si>
  <si>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</si>
  <si>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</si>
  <si>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</si>
  <si>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</si>
  <si>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</si>
  <si>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</si>
  <si>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</si>
  <si>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</si>
  <si>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</si>
  <si>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</si>
  <si>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</si>
  <si>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</si>
  <si>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</si>
  <si>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</si>
  <si>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</si>
  <si>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</si>
  <si>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</si>
  <si>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</si>
  <si>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</si>
  <si>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</si>
  <si>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</si>
  <si>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</si>
  <si>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</si>
  <si>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</si>
  <si>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</si>
  <si>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</si>
  <si>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</si>
  <si>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</si>
  <si>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</si>
  <si>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</si>
  <si>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</si>
  <si>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</si>
  <si>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</si>
  <si>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</si>
  <si>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</si>
  <si>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</si>
  <si>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</si>
  <si>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</si>
  <si>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</si>
  <si>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</si>
  <si>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</si>
  <si>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</si>
  <si>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</si>
  <si>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</si>
  <si>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</si>
  <si>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</si>
  <si>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</si>
  <si>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</si>
  <si>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</si>
  <si>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</si>
  <si>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</si>
  <si>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</si>
  <si>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</si>
  <si>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</si>
  <si>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</si>
  <si>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</si>
  <si>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</si>
  <si>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</si>
  <si>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</si>
  <si>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</si>
  <si>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</si>
  <si>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</si>
  <si>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</si>
  <si>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</si>
  <si>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</si>
  <si>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</si>
  <si>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</si>
  <si>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</si>
  <si>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</si>
  <si>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</si>
  <si>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</si>
  <si>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</si>
  <si>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</si>
  <si>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</si>
  <si>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</si>
  <si>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</si>
  <si>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</si>
  <si>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</si>
  <si>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</si>
  <si>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</si>
  <si>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</si>
  <si>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</si>
  <si>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</si>
  <si>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</si>
  <si>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</si>
  <si>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</si>
  <si>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</si>
  <si>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</si>
  <si>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</si>
  <si>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</si>
  <si>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</si>
  <si>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</si>
  <si>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</si>
  <si>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</si>
  <si>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</si>
  <si>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</si>
  <si>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</si>
  <si>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</si>
  <si>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</si>
  <si>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</si>
  <si>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</si>
  <si>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</si>
  <si>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</si>
  <si>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</si>
  <si>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</si>
  <si>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</si>
  <si>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</si>
  <si>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</si>
  <si>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</si>
  <si>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</si>
  <si>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</si>
  <si>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</si>
  <si>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</si>
  <si>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</si>
  <si>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</si>
  <si>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</si>
  <si>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</si>
  <si>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</si>
  <si>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</si>
  <si>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</si>
  <si>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</si>
  <si>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</si>
  <si>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</si>
  <si>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</si>
  <si>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</si>
  <si>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</si>
  <si>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</si>
  <si>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</si>
  <si>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</si>
  <si>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</si>
  <si>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</si>
  <si>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</si>
  <si>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</si>
  <si>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</si>
  <si>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</si>
  <si>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</si>
  <si>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</si>
  <si>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</si>
  <si>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</si>
  <si>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</si>
  <si>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</si>
  <si>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</si>
  <si>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</si>
  <si>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</si>
  <si>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</si>
  <si>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</si>
  <si>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</si>
  <si>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</si>
  <si>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</si>
  <si>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</si>
  <si>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</si>
  <si>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</si>
  <si>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</si>
  <si>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</si>
  <si>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</si>
  <si>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</si>
  <si>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</si>
  <si>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</si>
  <si>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</si>
  <si>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</si>
  <si>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</si>
  <si>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</si>
  <si>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</si>
  <si>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</si>
  <si>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</si>
  <si>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</si>
  <si>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</si>
  <si>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</si>
  <si>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</si>
  <si>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</si>
  <si>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</si>
  <si>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</si>
  <si>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</si>
  <si>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</si>
  <si>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</si>
  <si>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</si>
  <si>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</si>
  <si>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</si>
  <si>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</si>
  <si>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</si>
  <si>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</si>
  <si>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</si>
  <si>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</si>
  <si>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</si>
  <si>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</si>
  <si>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</si>
  <si>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</si>
  <si>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</si>
  <si>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</si>
  <si>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</si>
  <si>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</si>
  <si>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</si>
  <si>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</si>
  <si>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</si>
  <si>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</si>
  <si>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</si>
  <si>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</si>
  <si>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</si>
  <si>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</si>
  <si>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</si>
  <si>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</si>
  <si>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</si>
  <si>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</si>
  <si>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</si>
  <si>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</si>
  <si>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</si>
  <si>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</si>
  <si>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</si>
  <si>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</si>
  <si>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</si>
  <si>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</si>
  <si>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</si>
  <si>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</si>
  <si>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</si>
  <si>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</si>
  <si>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</si>
  <si>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</si>
  <si>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</si>
  <si>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</si>
  <si>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</si>
  <si>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</si>
  <si>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</si>
  <si>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</si>
  <si>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</si>
  <si>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</si>
  <si>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</si>
  <si>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</si>
  <si>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</si>
  <si>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</si>
  <si>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</si>
  <si>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</si>
  <si>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</si>
  <si>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</si>
  <si>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</si>
  <si>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</si>
  <si>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</si>
  <si>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</si>
  <si>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</si>
  <si>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</si>
  <si>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</si>
  <si>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</si>
  <si>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</si>
  <si>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</si>
  <si>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</si>
  <si>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</si>
  <si>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</si>
  <si>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</si>
  <si>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</si>
  <si>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</si>
  <si>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</si>
  <si>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</si>
  <si>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</si>
  <si>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</si>
  <si>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</si>
  <si>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</si>
  <si>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</si>
  <si>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</si>
  <si>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</si>
  <si>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</si>
  <si>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</si>
  <si>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</si>
  <si>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</si>
  <si>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</si>
  <si>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</si>
  <si>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</si>
  <si>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</si>
  <si>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</si>
  <si>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</si>
  <si>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</si>
  <si>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</si>
  <si>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</si>
  <si>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</si>
  <si>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</si>
  <si>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</si>
  <si>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</si>
  <si>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</si>
  <si>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</si>
  <si>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</si>
  <si>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</si>
  <si>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</si>
  <si>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</si>
  <si>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</si>
  <si>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</si>
  <si>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</si>
  <si>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</si>
  <si>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</si>
  <si>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</si>
  <si>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</si>
  <si>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</si>
  <si>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</si>
  <si>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</si>
  <si>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</si>
  <si>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</si>
  <si>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</si>
  <si>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</si>
  <si>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</si>
  <si>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</si>
  <si>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</si>
  <si>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</si>
  <si>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</si>
  <si>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</si>
  <si>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</si>
  <si>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</si>
  <si>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</si>
  <si>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</si>
  <si>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</si>
  <si>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</si>
  <si>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</si>
  <si>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</si>
  <si>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</si>
  <si>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</si>
  <si>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</si>
  <si>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</si>
  <si>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</si>
  <si>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</si>
  <si>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</si>
  <si>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</si>
  <si>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</si>
  <si>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</si>
  <si>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</si>
  <si>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</si>
  <si>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</si>
  <si>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</si>
  <si>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</si>
  <si>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</si>
  <si>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</si>
  <si>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</si>
  <si>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</si>
  <si>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</si>
  <si>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</si>
  <si>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</si>
  <si>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</si>
  <si>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</si>
  <si>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</si>
  <si>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</si>
  <si>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</si>
  <si>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</si>
  <si>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</si>
  <si>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</si>
  <si>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</si>
  <si>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</si>
  <si>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</si>
  <si>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</si>
  <si>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</si>
  <si>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</si>
  <si>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</si>
  <si>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</si>
  <si>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</si>
  <si>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</si>
  <si>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</si>
  <si>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</si>
  <si>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</si>
  <si>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</si>
  <si>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</si>
  <si>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</si>
  <si>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</si>
  <si>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</si>
  <si>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</si>
  <si>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</si>
  <si>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</si>
  <si>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</si>
  <si>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</si>
  <si>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</si>
  <si>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</si>
  <si>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</si>
  <si>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</si>
  <si>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</si>
  <si>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</si>
  <si>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</si>
  <si>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</si>
  <si>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</si>
  <si>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</si>
  <si>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</si>
  <si>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</si>
  <si>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</si>
  <si>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</si>
  <si>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</si>
  <si>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</si>
  <si>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</si>
  <si>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</si>
  <si>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</si>
  <si>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</si>
  <si>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</si>
  <si>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</si>
  <si>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</si>
  <si>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</si>
  <si>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</si>
  <si>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</si>
  <si>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</si>
  <si>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</si>
  <si>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</si>
  <si>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</si>
  <si>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</si>
  <si>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</si>
  <si>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</si>
  <si>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</si>
  <si>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</si>
  <si>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</si>
  <si>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</si>
  <si>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</si>
  <si>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</si>
  <si>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</si>
  <si>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</si>
  <si>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</si>
  <si>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</si>
  <si>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</si>
  <si>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</si>
  <si>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</si>
  <si>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</si>
  <si>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</si>
  <si>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</si>
  <si>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</si>
  <si>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</si>
  <si>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</si>
  <si>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</si>
  <si>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</si>
  <si>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</si>
  <si>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</si>
  <si>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</si>
  <si>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</si>
  <si>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</si>
  <si>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</si>
  <si>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</si>
  <si>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</si>
  <si>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</si>
  <si>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</si>
  <si>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</si>
  <si>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</si>
  <si>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</si>
  <si>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</si>
  <si>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</si>
  <si>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</si>
  <si>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</si>
  <si>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</si>
  <si>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</si>
  <si>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</si>
  <si>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</si>
  <si>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</si>
  <si>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</si>
  <si>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</si>
  <si>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</si>
  <si>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</si>
  <si>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</si>
  <si>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</si>
  <si>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</si>
  <si>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</si>
  <si>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</si>
  <si>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</si>
  <si>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</si>
  <si>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</si>
  <si>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</si>
  <si>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</si>
  <si>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</si>
  <si>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</si>
  <si>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</si>
  <si>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</si>
  <si>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</si>
  <si>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</si>
  <si>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</si>
  <si>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</si>
  <si>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</si>
  <si>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</si>
  <si>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</si>
  <si>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</si>
  <si>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</si>
  <si>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</si>
  <si>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</si>
  <si>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</si>
  <si>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</si>
  <si>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</si>
  <si>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</si>
  <si>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</si>
  <si>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</si>
  <si>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</si>
  <si>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</si>
  <si>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</si>
  <si>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</si>
  <si>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</si>
  <si>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</si>
  <si>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</si>
  <si>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</si>
  <si>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</si>
  <si>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</si>
  <si>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</si>
  <si>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</si>
  <si>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</si>
  <si>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</si>
  <si>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</si>
  <si>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</si>
  <si>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</si>
  <si>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</si>
  <si>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</si>
  <si>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</si>
  <si>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</si>
  <si>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</si>
  <si>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</si>
  <si>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</si>
  <si>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</si>
  <si>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</si>
  <si>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</si>
  <si>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</si>
  <si>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</si>
  <si>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</si>
  <si>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</si>
  <si>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</si>
  <si>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</si>
  <si>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</si>
  <si>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</si>
  <si>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</si>
  <si>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</si>
  <si>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</si>
  <si>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</si>
  <si>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</si>
  <si>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</si>
  <si>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</si>
  <si>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</si>
  <si>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</si>
  <si>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</si>
  <si>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</si>
  <si>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</si>
  <si>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</si>
  <si>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</si>
  <si>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</si>
  <si>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</si>
  <si>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</si>
  <si>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</si>
  <si>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</si>
  <si>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</si>
  <si>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</si>
  <si>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</si>
  <si>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</si>
  <si>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</si>
  <si>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</si>
  <si>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</si>
  <si>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</si>
  <si>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</si>
  <si>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</si>
  <si>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</si>
  <si>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</si>
  <si>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</si>
  <si>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</si>
  <si>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</si>
  <si>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</si>
  <si>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</si>
  <si>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</si>
  <si>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</si>
  <si>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</si>
  <si>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</si>
  <si>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</si>
  <si>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</si>
  <si>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</si>
  <si>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</si>
  <si>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</si>
  <si>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</si>
  <si>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</si>
  <si>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</si>
  <si>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</si>
  <si>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</si>
  <si>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</si>
  <si>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</si>
  <si>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</si>
  <si>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</si>
  <si>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</si>
  <si>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</si>
  <si>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</si>
  <si>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</si>
  <si>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</si>
  <si>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</si>
  <si>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</si>
  <si>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</si>
  <si>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</si>
  <si>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</si>
  <si>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</si>
  <si>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</si>
  <si>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</si>
  <si>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</si>
  <si>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</si>
  <si>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</si>
  <si>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</si>
  <si>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</si>
  <si>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</si>
  <si>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</si>
  <si>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</si>
  <si>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</si>
  <si>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</si>
  <si>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</si>
  <si>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</si>
  <si>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</si>
  <si>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</si>
  <si>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</si>
  <si>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</si>
  <si>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</si>
  <si>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</si>
  <si>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</si>
  <si>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</si>
  <si>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</si>
  <si>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</si>
  <si>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</si>
  <si>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</si>
  <si>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</si>
  <si>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</si>
  <si>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</si>
  <si>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</si>
  <si>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</si>
  <si>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</si>
  <si>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</si>
  <si>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</si>
  <si>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</si>
  <si>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</si>
  <si>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</si>
  <si>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</si>
  <si>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</si>
  <si>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</si>
  <si>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</si>
  <si>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</si>
  <si>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</si>
  <si>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</si>
  <si>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</si>
  <si>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</si>
  <si>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</si>
  <si>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</si>
  <si>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</si>
  <si>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</si>
  <si>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</si>
  <si>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</si>
  <si>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</si>
  <si>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</si>
  <si>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</si>
  <si>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</si>
  <si>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</si>
  <si>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</si>
  <si>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</si>
  <si>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</si>
  <si>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</si>
  <si>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</si>
  <si>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</si>
  <si>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</si>
  <si>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</si>
  <si>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</si>
  <si>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</si>
  <si>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</si>
  <si>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</si>
  <si>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</si>
  <si>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</si>
  <si>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</si>
  <si>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</si>
  <si>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</si>
  <si>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</si>
  <si>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</si>
  <si>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</si>
  <si>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</si>
  <si>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</si>
  <si>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</si>
  <si>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</si>
  <si>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</si>
  <si>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</si>
  <si>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</si>
  <si>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</si>
  <si>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</si>
  <si>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</si>
  <si>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</si>
  <si>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</si>
  <si>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</si>
  <si>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</si>
  <si>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</si>
  <si>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</si>
  <si>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</si>
  <si>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</si>
  <si>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</si>
  <si>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</si>
  <si>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</si>
  <si>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</si>
  <si>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</si>
  <si>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</si>
  <si>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</si>
  <si>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</si>
  <si>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</si>
  <si>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</si>
  <si>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</si>
  <si>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</si>
  <si>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</si>
  <si>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</si>
  <si>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</si>
  <si>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</si>
  <si>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</si>
  <si>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</si>
  <si>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</si>
  <si>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</si>
  <si>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</si>
  <si>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</si>
  <si>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</si>
  <si>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</si>
  <si>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</si>
  <si>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</si>
  <si>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</si>
  <si>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</si>
  <si>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</si>
  <si>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</si>
  <si>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</si>
  <si>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</si>
  <si>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</si>
  <si>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</si>
  <si>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</si>
  <si>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</si>
  <si>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</si>
  <si>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</si>
  <si>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</si>
  <si>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</si>
  <si>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</si>
  <si>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</si>
  <si>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</si>
  <si>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</si>
  <si>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</si>
  <si>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</si>
  <si>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</si>
  <si>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</si>
  <si>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</si>
  <si>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</si>
  <si>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</si>
  <si>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</si>
  <si>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</si>
  <si>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</si>
  <si>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</si>
  <si>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</si>
  <si>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</si>
  <si>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</si>
  <si>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</si>
  <si>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</si>
  <si>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</si>
  <si>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</si>
  <si>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</si>
  <si>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</si>
  <si>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</si>
  <si>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</si>
  <si>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</si>
  <si>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</si>
  <si>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</si>
  <si>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</si>
  <si>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</si>
  <si>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</si>
  <si>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</si>
  <si>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</si>
  <si>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</si>
  <si>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</si>
  <si>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</si>
  <si>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</si>
  <si>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</si>
  <si>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</si>
  <si>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</si>
  <si>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</si>
  <si>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</si>
  <si>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</si>
  <si>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</si>
  <si>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</si>
  <si>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</si>
  <si>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</si>
  <si>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</si>
  <si>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</si>
  <si>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</si>
  <si>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</si>
  <si>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</si>
  <si>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</si>
  <si>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</si>
  <si>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</si>
  <si>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</si>
  <si>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</si>
  <si>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</si>
  <si>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</si>
  <si>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</si>
  <si>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</si>
  <si>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</si>
  <si>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</si>
  <si>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</si>
  <si>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</si>
  <si>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</si>
  <si>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</si>
  <si>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</si>
  <si>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</si>
  <si>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</si>
  <si>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</si>
  <si>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</si>
  <si>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</si>
  <si>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</si>
  <si>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</si>
  <si>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</si>
  <si>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</si>
  <si>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</si>
  <si>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</si>
  <si>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</si>
  <si>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</si>
  <si>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</si>
  <si>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</si>
  <si>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</si>
  <si>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</si>
  <si>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</si>
  <si>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</si>
  <si>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</si>
  <si>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</si>
  <si>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</si>
  <si>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</si>
  <si>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</si>
  <si>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</si>
  <si>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</si>
  <si>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</si>
  <si>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</si>
  <si>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</si>
  <si>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</si>
  <si>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</si>
  <si>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</si>
  <si>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</si>
  <si>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</si>
  <si>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</si>
  <si>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</si>
  <si>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</si>
  <si>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</si>
  <si>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</si>
  <si>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</si>
  <si>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</si>
  <si>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</si>
  <si>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</si>
  <si>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</si>
  <si>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</si>
  <si>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</si>
  <si>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</si>
  <si>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</si>
  <si>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</si>
  <si>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</si>
  <si>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</si>
  <si>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</si>
  <si>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</si>
  <si>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</si>
  <si>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</si>
  <si>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</si>
  <si>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</si>
  <si>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</si>
  <si>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</si>
  <si>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</si>
  <si>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</si>
  <si>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</si>
  <si>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</si>
  <si>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</si>
  <si>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</si>
  <si>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</si>
  <si>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</si>
  <si>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</si>
  <si>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</si>
  <si>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</si>
  <si>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</si>
  <si>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</si>
  <si>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</si>
  <si>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</si>
  <si>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</si>
  <si>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</si>
  <si>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</si>
  <si>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</si>
  <si>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</si>
  <si>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</si>
  <si>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</si>
  <si>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</si>
  <si>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</si>
  <si>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</si>
  <si>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</si>
  <si>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</si>
  <si>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</si>
  <si>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</si>
  <si>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</si>
  <si>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</si>
  <si>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</si>
  <si>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</si>
  <si>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</si>
  <si>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</si>
  <si>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</si>
  <si>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</si>
  <si>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</si>
  <si>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</si>
  <si>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</si>
  <si>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</si>
  <si>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</si>
  <si>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</si>
  <si>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</si>
  <si>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</si>
  <si>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</si>
  <si>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</si>
  <si>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</si>
  <si>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</si>
  <si>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</si>
  <si>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</si>
  <si>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</si>
  <si>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</si>
  <si>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</si>
  <si>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</si>
  <si>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</si>
  <si>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</si>
  <si>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</si>
  <si>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</si>
  <si>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</si>
  <si>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</si>
  <si>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</si>
  <si>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</si>
  <si>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</si>
  <si>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</si>
  <si>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</si>
  <si>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</si>
  <si>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</si>
  <si>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</si>
  <si>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</si>
  <si>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</si>
  <si>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</si>
  <si>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</si>
  <si>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</si>
  <si>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</si>
  <si>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</si>
  <si>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</si>
  <si>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</si>
  <si>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</si>
  <si>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</si>
  <si>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</si>
  <si>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</si>
  <si>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</si>
  <si>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</si>
  <si>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</si>
  <si>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</si>
  <si>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</si>
  <si>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</si>
  <si>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</si>
  <si>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</si>
  <si>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</si>
  <si>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</si>
  <si>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</si>
  <si>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</si>
  <si>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</si>
  <si>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</si>
  <si>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</si>
  <si>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</si>
  <si>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</si>
  <si>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</si>
  <si>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</si>
  <si>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</si>
  <si>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</si>
  <si>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</si>
  <si>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</si>
  <si>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</si>
  <si>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</si>
  <si>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</si>
  <si>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</si>
  <si>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</si>
  <si>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</si>
  <si>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</si>
  <si>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</si>
  <si>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</si>
  <si>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</si>
  <si>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</si>
  <si>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</si>
  <si>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</si>
  <si>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</si>
  <si>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</si>
  <si>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</si>
  <si>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</si>
  <si>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</si>
  <si>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</si>
  <si>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</si>
  <si>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</si>
  <si>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</si>
  <si>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</si>
  <si>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</si>
  <si>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</si>
  <si>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</si>
  <si>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</si>
  <si>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</si>
  <si>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</si>
  <si>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</si>
  <si>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</si>
  <si>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</si>
  <si>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</si>
  <si>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</si>
  <si>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</si>
  <si>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</si>
  <si>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</si>
  <si>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</si>
  <si>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</si>
  <si>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</si>
  <si>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</si>
  <si>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</si>
  <si>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</si>
  <si>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</si>
  <si>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</si>
  <si>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</si>
  <si>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</si>
  <si>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</si>
  <si>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</si>
  <si>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</si>
  <si>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</si>
  <si>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</si>
  <si>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</si>
  <si>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</si>
  <si>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</si>
  <si>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</si>
  <si>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</si>
  <si>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</si>
  <si>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</si>
  <si>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</si>
  <si>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</si>
  <si>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</si>
  <si>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</si>
  <si>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</si>
  <si>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</si>
  <si>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</si>
  <si>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</si>
  <si>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</si>
  <si>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</si>
  <si>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</si>
  <si>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</si>
  <si>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</si>
  <si>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</si>
  <si>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</si>
  <si>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</si>
  <si>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</si>
  <si>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</si>
  <si>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</si>
  <si>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</si>
  <si>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</si>
  <si>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</si>
  <si>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</si>
  <si>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</si>
  <si>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</si>
  <si>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</si>
  <si>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</si>
  <si>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</si>
  <si>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</si>
  <si>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</si>
  <si>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</si>
  <si>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</si>
  <si>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</si>
  <si>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</si>
  <si>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</si>
  <si>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</si>
  <si>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</si>
  <si>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</si>
  <si>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</si>
  <si>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</si>
  <si>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</si>
  <si>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</si>
  <si>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</si>
  <si>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</si>
  <si>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</si>
  <si>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</si>
  <si>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</si>
  <si>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</si>
  <si>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</si>
  <si>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</si>
  <si>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</si>
  <si>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</si>
  <si>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</si>
  <si>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</si>
  <si>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</si>
  <si>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</si>
  <si>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</si>
  <si>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</si>
  <si>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</si>
  <si>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</si>
  <si>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</si>
  <si>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</si>
  <si>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</si>
  <si>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</si>
  <si>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</si>
  <si>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</si>
  <si>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</si>
  <si>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</si>
  <si>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</si>
  <si>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</si>
  <si>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</si>
  <si>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</si>
  <si>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</si>
  <si>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</si>
  <si>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</si>
  <si>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</si>
  <si>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</si>
  <si>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</si>
  <si>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</si>
  <si>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</si>
  <si>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</si>
  <si>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</si>
  <si>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</si>
  <si>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</si>
  <si>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</si>
  <si>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</si>
  <si>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</si>
  <si>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</si>
  <si>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</si>
  <si>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</si>
  <si>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</si>
  <si>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</si>
  <si>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</si>
  <si>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</si>
  <si>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</si>
  <si>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</si>
  <si>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</si>
  <si>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</si>
  <si>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</si>
  <si>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</si>
  <si>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</si>
  <si>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</si>
  <si>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</si>
  <si>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</si>
  <si>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</si>
  <si>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</si>
  <si>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</si>
  <si>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</si>
  <si>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</si>
  <si>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</si>
  <si>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</si>
  <si>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</si>
  <si>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</si>
  <si>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</si>
  <si>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</si>
  <si>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</si>
  <si>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</si>
  <si>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</si>
  <si>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</si>
  <si>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</si>
  <si>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</si>
  <si>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</si>
  <si>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</si>
  <si>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</si>
  <si>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</si>
  <si>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</si>
  <si>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</si>
  <si>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</si>
  <si>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</si>
  <si>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</si>
  <si>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</si>
  <si>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</si>
  <si>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</si>
  <si>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</si>
  <si>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</si>
  <si>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</si>
  <si>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</si>
  <si>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</si>
  <si>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</si>
  <si>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</si>
  <si>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</si>
  <si>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</si>
  <si>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</si>
  <si>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</si>
  <si>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</si>
  <si>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</si>
  <si>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</si>
  <si>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</si>
  <si>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</si>
  <si>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</si>
  <si>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</si>
  <si>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</si>
  <si>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</si>
  <si>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</si>
  <si>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</si>
  <si>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</si>
  <si>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</si>
  <si>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</si>
  <si>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</si>
  <si>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</si>
  <si>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</si>
  <si>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</si>
  <si>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</si>
  <si>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</si>
  <si>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</si>
  <si>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</si>
  <si>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</si>
  <si>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</si>
  <si>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</si>
  <si>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</si>
  <si>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</si>
  <si>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</si>
  <si>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</si>
  <si>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</si>
  <si>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</si>
  <si>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</si>
  <si>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</si>
  <si>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</si>
  <si>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</si>
  <si>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</si>
  <si>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</si>
  <si>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</si>
  <si>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</si>
  <si>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</si>
  <si>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</si>
  <si>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</si>
  <si>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</si>
  <si>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</si>
  <si>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</si>
  <si>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</si>
  <si>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</si>
  <si>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</si>
  <si>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</si>
  <si>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</si>
  <si>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</si>
  <si>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</si>
  <si>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</si>
  <si>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</si>
  <si>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</si>
  <si>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</si>
  <si>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</si>
  <si>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</si>
  <si>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</si>
  <si>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</si>
  <si>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</si>
  <si>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</si>
  <si>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</si>
  <si>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</si>
  <si>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</si>
  <si>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</si>
  <si>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</si>
  <si>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</si>
  <si>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</si>
  <si>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</si>
  <si>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</si>
  <si>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</si>
  <si>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</si>
  <si>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</si>
  <si>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</si>
  <si>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</si>
  <si>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</si>
  <si>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</si>
  <si>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</si>
  <si>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</si>
  <si>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</si>
  <si>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</si>
  <si>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</si>
  <si>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</si>
  <si>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</si>
  <si>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</si>
  <si>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</si>
  <si>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</si>
  <si>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</si>
  <si>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</si>
  <si>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</si>
  <si>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</si>
  <si>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</si>
  <si>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</si>
  <si>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</si>
  <si>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</si>
  <si>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</si>
  <si>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</si>
  <si>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</si>
  <si>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</si>
  <si>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</si>
  <si>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</si>
  <si>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</si>
  <si>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</si>
  <si>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</si>
  <si>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</si>
  <si>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</si>
  <si>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</si>
  <si>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</si>
  <si>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</si>
  <si>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</si>
  <si>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</si>
  <si>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</si>
  <si>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</si>
  <si>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</si>
  <si>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</si>
  <si>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</si>
  <si>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</si>
  <si>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</si>
  <si>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</si>
  <si>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</si>
  <si>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</si>
  <si>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</si>
  <si>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</si>
  <si>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</si>
  <si>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</si>
  <si>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</si>
  <si>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</si>
  <si>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</si>
  <si>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</si>
  <si>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</si>
  <si>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</si>
  <si>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</si>
  <si>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</si>
  <si>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</si>
  <si>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</si>
  <si>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</si>
  <si>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</si>
  <si>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</si>
  <si>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</si>
  <si>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</si>
  <si>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</si>
  <si>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</si>
  <si>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</si>
  <si>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</si>
  <si>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</si>
  <si>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</si>
  <si>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</si>
  <si>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</si>
  <si>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</si>
  <si>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</si>
  <si>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</si>
  <si>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</si>
  <si>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</si>
  <si>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</si>
  <si>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</si>
  <si>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</si>
  <si>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</si>
  <si>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</si>
  <si>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</si>
  <si>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</si>
  <si>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</si>
  <si>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</si>
  <si>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</si>
  <si>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</si>
  <si>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</si>
  <si>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</si>
  <si>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</si>
  <si>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</si>
  <si>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</si>
  <si>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</si>
  <si>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</si>
  <si>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</si>
  <si>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</si>
  <si>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</si>
  <si>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</si>
  <si>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</si>
  <si>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</si>
  <si>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</si>
  <si>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</si>
  <si>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</si>
  <si>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</si>
  <si>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</si>
  <si>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</si>
  <si>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</si>
  <si>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</si>
  <si>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</si>
  <si>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</si>
  <si>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</si>
  <si>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</si>
  <si>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</si>
  <si>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</si>
  <si>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</si>
  <si>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</si>
  <si>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</si>
  <si>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</si>
  <si>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</si>
  <si>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</si>
  <si>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</si>
  <si>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</si>
  <si>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</si>
  <si>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</si>
  <si>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</si>
  <si>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</si>
  <si>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</si>
  <si>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</si>
  <si>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</si>
  <si>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</si>
  <si>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</si>
  <si>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</si>
  <si>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</si>
  <si>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</si>
  <si>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</si>
  <si>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</si>
  <si>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</si>
  <si>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</si>
  <si>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</si>
  <si>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</si>
  <si>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</si>
  <si>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</si>
  <si>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</si>
  <si>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</si>
  <si>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</si>
  <si>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</si>
  <si>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</si>
  <si>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</si>
  <si>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</si>
  <si>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</si>
  <si>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</si>
  <si>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</si>
  <si>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</si>
  <si>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</si>
  <si>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</si>
  <si>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</si>
  <si>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</si>
  <si>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</si>
  <si>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</si>
  <si>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</si>
  <si>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</si>
  <si>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</si>
  <si>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</si>
  <si>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</si>
  <si>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</si>
  <si>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</si>
  <si>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</si>
  <si>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</si>
  <si>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</si>
  <si>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</si>
  <si>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</si>
  <si>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</si>
  <si>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</si>
  <si>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</si>
  <si>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</si>
  <si>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</si>
  <si>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</si>
  <si>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</si>
  <si>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</si>
  <si>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</si>
  <si>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</si>
  <si>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</si>
  <si>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</si>
  <si>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</si>
  <si>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</si>
  <si>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</si>
  <si>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</si>
  <si>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</si>
  <si>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</si>
  <si>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</si>
  <si>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</si>
  <si>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</si>
  <si>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</si>
  <si>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</si>
  <si>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</si>
  <si>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</si>
  <si>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</si>
  <si>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</si>
  <si>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</si>
  <si>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</si>
  <si>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</si>
  <si>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</si>
  <si>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</si>
  <si>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</si>
  <si>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</si>
  <si>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</si>
  <si>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</si>
  <si>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</si>
  <si>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</si>
  <si>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</si>
  <si>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</si>
  <si>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</si>
  <si>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</si>
  <si>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</si>
  <si>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</si>
  <si>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</si>
  <si>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</si>
  <si>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</si>
  <si>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</si>
  <si>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</si>
  <si>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</si>
  <si>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</si>
  <si>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</si>
  <si>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</si>
  <si>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</si>
  <si>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</si>
  <si>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</si>
  <si>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</si>
  <si>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</si>
  <si>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</si>
  <si>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</si>
  <si>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</si>
  <si>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</si>
  <si>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</si>
  <si>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</si>
  <si>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</si>
  <si>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</si>
  <si>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</si>
  <si>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</si>
  <si>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</si>
  <si>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</si>
  <si>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</si>
  <si>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</si>
  <si>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</si>
  <si>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</si>
  <si>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</si>
  <si>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</si>
  <si>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</si>
  <si>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</si>
  <si>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</si>
  <si>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</si>
  <si>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</si>
  <si>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</si>
  <si>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</si>
  <si>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</si>
  <si>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</si>
  <si>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</si>
  <si>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</si>
  <si>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</si>
  <si>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</si>
  <si>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</si>
  <si>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</si>
  <si>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</si>
  <si>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</si>
  <si>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</si>
  <si>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</si>
  <si>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</si>
  <si>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</si>
  <si>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</si>
  <si>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</si>
  <si>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</si>
  <si>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</si>
  <si>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</si>
  <si>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</si>
  <si>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</si>
  <si>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</si>
  <si>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</si>
  <si>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</si>
  <si>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</si>
  <si>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</si>
  <si>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</si>
  <si>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</si>
  <si>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</si>
  <si>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</si>
  <si>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</si>
  <si>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</si>
  <si>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</si>
  <si>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</si>
  <si>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</si>
  <si>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</si>
  <si>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</si>
  <si>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</si>
  <si>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</si>
  <si>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</si>
  <si>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</si>
  <si>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</si>
  <si>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</si>
  <si>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</si>
  <si>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</si>
  <si>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</si>
  <si>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</si>
  <si>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</si>
  <si>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</si>
  <si>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</si>
  <si>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</si>
  <si>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</si>
  <si>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</si>
  <si>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</si>
  <si>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</si>
  <si>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</si>
  <si>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</si>
  <si>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</si>
  <si>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</si>
  <si>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</si>
  <si>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</si>
  <si>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</si>
  <si>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</si>
  <si>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</si>
  <si>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</si>
  <si>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</si>
  <si>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</si>
  <si>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</si>
  <si>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</si>
  <si>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</si>
  <si>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</si>
  <si>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</si>
  <si>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</si>
  <si>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</si>
  <si>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</si>
  <si>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</si>
  <si>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</si>
  <si>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</si>
  <si>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</si>
  <si>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</si>
  <si>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</si>
  <si>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</si>
  <si>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</si>
  <si>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</si>
  <si>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</si>
  <si>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</si>
  <si>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</si>
  <si>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</si>
  <si>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</si>
  <si>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</si>
  <si>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</si>
  <si>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</si>
  <si>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</si>
  <si>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</si>
  <si>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</si>
  <si>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</si>
  <si>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</si>
  <si>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</si>
  <si>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</si>
  <si>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</si>
  <si>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</si>
  <si>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</si>
  <si>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</si>
  <si>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</si>
  <si>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</si>
  <si>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</si>
  <si>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</si>
  <si>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</si>
  <si>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</si>
  <si>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</si>
  <si>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</si>
  <si>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</si>
  <si>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</si>
  <si>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</si>
  <si>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</si>
  <si>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</si>
  <si>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</si>
  <si>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</si>
  <si>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</si>
  <si>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</si>
  <si>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</si>
  <si>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</si>
  <si>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</si>
  <si>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</si>
  <si>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</si>
  <si>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</si>
  <si>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</si>
  <si>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</si>
  <si>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</si>
  <si>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</si>
  <si>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</si>
  <si>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</si>
  <si>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</si>
  <si>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</si>
  <si>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</si>
  <si>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</si>
  <si>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</si>
  <si>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</si>
  <si>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</si>
  <si>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</si>
  <si>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</si>
  <si>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</si>
  <si>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</si>
  <si>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</si>
  <si>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</si>
  <si>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</si>
  <si>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</si>
  <si>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</si>
  <si>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</si>
  <si>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</si>
  <si>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</si>
  <si>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</si>
  <si>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</si>
  <si>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</si>
  <si>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</si>
  <si>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</si>
  <si>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</si>
  <si>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</si>
  <si>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</si>
  <si>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</si>
  <si>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</si>
  <si>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</si>
  <si>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</si>
  <si>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</si>
  <si>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</si>
  <si>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</si>
  <si>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</si>
  <si>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</si>
  <si>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</si>
  <si>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</si>
  <si>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</si>
  <si>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</si>
  <si>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</si>
  <si>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</si>
  <si>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</si>
  <si>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</si>
  <si>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</si>
  <si>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</si>
  <si>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</si>
  <si>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</si>
  <si>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</si>
  <si>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</si>
  <si>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</si>
  <si>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</si>
  <si>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</si>
  <si>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</si>
  <si>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</si>
  <si>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</si>
  <si>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</si>
  <si>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</si>
  <si>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</si>
  <si>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</si>
  <si>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</si>
  <si>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</si>
  <si>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</si>
  <si>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</si>
  <si>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</si>
  <si>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</si>
  <si>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</si>
  <si>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</si>
  <si>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</si>
  <si>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</si>
  <si>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</si>
  <si>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</si>
  <si>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</si>
  <si>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</si>
  <si>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</si>
  <si>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</si>
  <si>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</si>
  <si>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</si>
  <si>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</si>
  <si>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</si>
  <si>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</si>
  <si>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</si>
  <si>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</si>
  <si>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</si>
  <si>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</si>
  <si>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</si>
  <si>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</si>
  <si>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</si>
  <si>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</si>
  <si>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</si>
  <si>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</si>
  <si>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</si>
  <si>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</si>
  <si>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</si>
  <si>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</si>
  <si>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</si>
  <si>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</si>
  <si>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</si>
  <si>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</si>
  <si>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</si>
  <si>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</si>
  <si>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</si>
  <si>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</si>
  <si>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</si>
  <si>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</si>
  <si>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</si>
  <si>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</si>
  <si>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</si>
  <si>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</si>
  <si>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</si>
  <si>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</si>
  <si>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</si>
  <si>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</si>
  <si>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</si>
  <si>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</si>
  <si>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</si>
  <si>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</si>
  <si>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</si>
  <si>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</si>
  <si>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</si>
  <si>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</si>
  <si>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</si>
  <si>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</si>
  <si>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</si>
  <si>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</si>
  <si>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</si>
  <si>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</si>
  <si>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</si>
  <si>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</si>
  <si>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</si>
  <si>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</si>
  <si>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</si>
  <si>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</si>
  <si>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</si>
  <si>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</si>
  <si>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</si>
  <si>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</si>
  <si>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</si>
  <si>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</si>
  <si>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</si>
  <si>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</si>
  <si>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</si>
  <si>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</si>
  <si>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</si>
  <si>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</si>
  <si>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</si>
  <si>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</si>
  <si>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</si>
  <si>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</si>
  <si>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</si>
  <si>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</si>
  <si>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</si>
  <si>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</si>
  <si>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</si>
  <si>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</si>
  <si>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</si>
  <si>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</si>
  <si>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</si>
  <si>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</si>
  <si>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</si>
  <si>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</si>
  <si>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</si>
  <si>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</si>
  <si>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</si>
  <si>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</si>
  <si>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</si>
  <si>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</si>
  <si>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</si>
  <si>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</si>
  <si>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</si>
  <si>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</si>
  <si>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</si>
  <si>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</si>
  <si>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</si>
  <si>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</si>
  <si>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</si>
  <si>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</si>
  <si>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</si>
  <si>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</si>
  <si>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</si>
  <si>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</si>
  <si>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</si>
  <si>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</si>
  <si>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</si>
  <si>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</si>
  <si>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</si>
  <si>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</si>
  <si>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</si>
  <si>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</si>
  <si>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</si>
  <si>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</si>
  <si>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</si>
  <si>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</si>
  <si>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</si>
  <si>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</si>
  <si>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</si>
  <si>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</si>
  <si>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</si>
  <si>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</si>
  <si>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</si>
  <si>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</si>
  <si>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</si>
  <si>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</si>
  <si>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</si>
  <si>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</si>
  <si>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</si>
  <si>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</si>
  <si>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</si>
  <si>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</si>
  <si>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</si>
  <si>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</si>
  <si>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</si>
  <si>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</si>
  <si>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</si>
  <si>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</si>
  <si>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</si>
  <si>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</si>
  <si>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</si>
  <si>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</si>
  <si>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</si>
  <si>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</si>
  <si>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</si>
  <si>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</si>
  <si>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</si>
  <si>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</si>
  <si>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</si>
  <si>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</si>
  <si>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</si>
  <si>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</si>
  <si>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</si>
  <si>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</si>
  <si>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</si>
  <si>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</si>
  <si>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</si>
  <si>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</si>
  <si>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</si>
  <si>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</si>
  <si>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</si>
  <si>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</si>
  <si>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</si>
  <si>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</si>
  <si>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</si>
  <si>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</si>
  <si>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</si>
  <si>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</si>
  <si>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</si>
  <si>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</si>
  <si>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</si>
  <si>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</si>
  <si>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</si>
  <si>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</si>
  <si>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</si>
  <si>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</si>
  <si>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</si>
  <si>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</si>
  <si>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</si>
  <si>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</si>
  <si>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</si>
  <si>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</si>
  <si>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</si>
  <si>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</si>
  <si>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</si>
  <si>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</si>
  <si>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</si>
  <si>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</si>
  <si>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</si>
  <si>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</si>
  <si>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</si>
  <si>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</si>
  <si>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</si>
  <si>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</si>
  <si>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</si>
  <si>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</si>
  <si>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</si>
  <si>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</si>
  <si>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</si>
  <si>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</si>
  <si>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</si>
  <si>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</si>
  <si>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</si>
  <si>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</si>
  <si>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</si>
  <si>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</si>
  <si>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</si>
  <si>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</si>
  <si>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</si>
  <si>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</si>
  <si>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</si>
  <si>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</si>
  <si>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</si>
  <si>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</si>
  <si>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</si>
  <si>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</si>
  <si>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</si>
  <si>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</si>
  <si>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</si>
  <si>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</si>
  <si>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</si>
  <si>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</si>
  <si>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</si>
  <si>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</si>
  <si>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</si>
  <si>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</si>
  <si>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</si>
  <si>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</si>
  <si>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</si>
  <si>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</si>
  <si>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</si>
  <si>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</si>
  <si>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</si>
  <si>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</si>
  <si>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</si>
  <si>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</si>
  <si>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</si>
  <si>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</si>
  <si>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</si>
  <si>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</si>
  <si>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</si>
  <si>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</si>
  <si>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</si>
  <si>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</si>
  <si>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</si>
  <si>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</si>
  <si>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</si>
  <si>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</si>
  <si>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</si>
  <si>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</si>
  <si>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</si>
  <si>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</si>
  <si>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</si>
  <si>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</si>
  <si>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</si>
  <si>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</si>
  <si>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</si>
  <si>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</si>
  <si>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</si>
  <si>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</si>
  <si>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</si>
  <si>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</si>
  <si>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</si>
  <si>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</si>
  <si>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</si>
  <si>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</si>
  <si>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</si>
  <si>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</si>
  <si>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</si>
  <si>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</si>
  <si>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</si>
  <si>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</si>
  <si>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</si>
  <si>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</si>
  <si>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</si>
  <si>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</si>
  <si>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</si>
  <si>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</si>
  <si>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</si>
  <si>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</si>
  <si>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</si>
  <si>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</si>
  <si>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</si>
  <si>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</si>
  <si>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</si>
  <si>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</si>
  <si>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</si>
  <si>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</si>
  <si>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</si>
  <si>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</si>
  <si>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</si>
  <si>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</si>
  <si>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</si>
  <si>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</si>
  <si>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</si>
  <si>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</si>
  <si>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</si>
  <si>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</si>
  <si>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</si>
  <si>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</si>
  <si>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</si>
  <si>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</si>
  <si>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</si>
  <si>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</si>
  <si>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</si>
  <si>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</si>
  <si>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</si>
  <si>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</si>
  <si>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</si>
  <si>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</si>
  <si>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</si>
  <si>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</si>
  <si>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</si>
  <si>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</si>
  <si>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</si>
  <si>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</si>
  <si>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</si>
  <si>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</si>
  <si>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</si>
  <si>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</si>
  <si>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</si>
  <si>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</si>
  <si>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</si>
  <si>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</si>
  <si>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</si>
  <si>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</si>
  <si>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</si>
  <si>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</si>
  <si>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</si>
  <si>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</si>
  <si>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</si>
  <si>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</si>
  <si>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</si>
  <si>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</si>
  <si>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</si>
  <si>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</si>
  <si>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</si>
  <si>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</si>
  <si>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</si>
  <si>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</si>
  <si>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</si>
  <si>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</si>
  <si>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</si>
  <si>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</si>
  <si>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</si>
  <si>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</si>
  <si>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</si>
  <si>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</si>
  <si>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</si>
  <si>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</si>
  <si>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</si>
  <si>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</si>
  <si>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</si>
  <si>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</si>
  <si>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</si>
  <si>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</si>
  <si>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</si>
  <si>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</si>
  <si>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</si>
  <si>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</si>
  <si>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</si>
  <si>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</si>
  <si>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</si>
  <si>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</si>
  <si>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</si>
  <si>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</si>
  <si>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</si>
  <si>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</si>
  <si>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</si>
  <si>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</si>
  <si>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</si>
  <si>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</si>
  <si>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</si>
  <si>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</si>
  <si>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</si>
  <si>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</si>
  <si>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</si>
  <si>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</si>
  <si>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</si>
  <si>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</si>
  <si>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</si>
  <si>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</si>
  <si>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</si>
  <si>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</si>
  <si>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</si>
  <si>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</si>
  <si>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</si>
  <si>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</si>
  <si>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</si>
  <si>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</si>
  <si>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</si>
  <si>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</si>
  <si>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</si>
  <si>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</si>
  <si>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</si>
  <si>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</si>
  <si>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</si>
  <si>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</si>
  <si>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</si>
  <si>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</si>
  <si>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</si>
  <si>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</si>
  <si>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</si>
  <si>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</si>
  <si>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</si>
  <si>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</si>
  <si>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</si>
  <si>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</si>
  <si>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</si>
  <si>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</si>
  <si>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</si>
  <si>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</si>
  <si>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</si>
  <si>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</si>
  <si>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</si>
  <si>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</si>
  <si>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</si>
  <si>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</si>
  <si>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</si>
  <si>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</si>
  <si>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</si>
  <si>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</si>
  <si>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</si>
  <si>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</si>
  <si>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</si>
  <si>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</si>
  <si>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</si>
  <si>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</si>
  <si>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</si>
  <si>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</si>
  <si>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</si>
  <si>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</si>
  <si>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</si>
  <si>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</si>
  <si>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</si>
  <si>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</si>
  <si>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</si>
  <si>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</si>
  <si>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</si>
  <si>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</si>
  <si>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</si>
  <si>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</si>
  <si>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</si>
  <si>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</si>
  <si>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</si>
  <si>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</si>
  <si>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</si>
  <si>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</si>
  <si>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</si>
  <si>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</si>
  <si>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</si>
  <si>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</si>
  <si>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</si>
  <si>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</si>
  <si>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</si>
  <si>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</si>
  <si>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</si>
  <si>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</si>
  <si>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</si>
  <si>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</si>
  <si>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</si>
  <si>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</si>
  <si>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</si>
  <si>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</si>
  <si>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</si>
  <si>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</si>
  <si>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</si>
  <si>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</si>
  <si>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</si>
  <si>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</si>
  <si>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</si>
  <si>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</si>
  <si>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</si>
  <si>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</si>
  <si>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</si>
  <si>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</si>
  <si>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</si>
  <si>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</si>
  <si>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</si>
  <si>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</si>
  <si>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</si>
  <si>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</si>
  <si>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</si>
  <si>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</si>
  <si>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</si>
  <si>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</si>
  <si>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</si>
  <si>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</si>
  <si>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</si>
  <si>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</si>
  <si>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</si>
  <si>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</si>
  <si>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</si>
  <si>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</si>
  <si>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</si>
  <si>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</si>
  <si>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</si>
  <si>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</si>
  <si>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</si>
  <si>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</si>
  <si>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</si>
  <si>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</si>
  <si>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</si>
  <si>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</si>
  <si>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</si>
  <si>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</si>
  <si>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</si>
  <si>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</si>
  <si>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</si>
  <si>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</si>
  <si>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</si>
  <si>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</si>
  <si>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</si>
  <si>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</si>
  <si>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</si>
  <si>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</si>
  <si>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</si>
  <si>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</si>
  <si>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</si>
  <si>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</si>
  <si>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</si>
  <si>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</si>
  <si>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</si>
  <si>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</si>
  <si>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</si>
  <si>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</si>
  <si>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</si>
  <si>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</si>
  <si>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</si>
  <si>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</si>
  <si>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</si>
  <si>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</si>
  <si>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</si>
  <si>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</si>
  <si>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</si>
  <si>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</si>
  <si>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</si>
  <si>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</si>
  <si>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</si>
  <si>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</si>
  <si>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</si>
  <si>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</si>
  <si>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</si>
  <si>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</si>
  <si>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</si>
  <si>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</si>
  <si>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</si>
  <si>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</si>
  <si>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</si>
  <si>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</si>
  <si>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</si>
  <si>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</si>
  <si>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</si>
  <si>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</si>
  <si>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</si>
  <si>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</si>
  <si>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</si>
  <si>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</si>
  <si>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</si>
  <si>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</si>
  <si>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</si>
  <si>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</si>
  <si>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</si>
  <si>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</si>
  <si>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</si>
  <si>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</si>
  <si>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</si>
  <si>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</si>
  <si>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</si>
  <si>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</si>
  <si>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</si>
  <si>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</si>
  <si>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</si>
  <si>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</si>
  <si>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</si>
  <si>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</si>
  <si>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</si>
  <si>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</si>
  <si>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</si>
  <si>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</si>
  <si>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</si>
  <si>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</si>
  <si>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</si>
  <si>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</si>
  <si>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</si>
  <si>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</si>
  <si>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</si>
  <si>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</si>
  <si>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</si>
  <si>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</si>
  <si>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</si>
  <si>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</si>
  <si>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</si>
  <si>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</si>
  <si>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</si>
  <si>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</si>
  <si>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</si>
  <si>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</si>
  <si>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</si>
  <si>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</si>
  <si>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</si>
  <si>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</si>
  <si>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</si>
  <si>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</si>
  <si>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</si>
  <si>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</si>
  <si>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</si>
  <si>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</si>
  <si>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</si>
  <si>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</si>
  <si>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</si>
  <si>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</si>
  <si>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</si>
  <si>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</si>
  <si>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</si>
  <si>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</si>
  <si>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</si>
  <si>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</si>
  <si>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</si>
  <si>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</si>
  <si>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</si>
  <si>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</si>
  <si>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</si>
  <si>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</si>
  <si>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</si>
  <si>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</si>
  <si>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</si>
  <si>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</si>
  <si>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</si>
  <si>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</si>
  <si>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</si>
  <si>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</si>
  <si>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</si>
  <si>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</si>
  <si>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</si>
  <si>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</si>
  <si>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</si>
  <si>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</si>
  <si>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</si>
  <si>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</si>
  <si>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</si>
  <si>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</si>
  <si>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</si>
  <si>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</si>
  <si>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</si>
  <si>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</si>
  <si>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</si>
  <si>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</si>
  <si>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</si>
  <si>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</si>
  <si>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</si>
  <si>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</si>
  <si>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</si>
  <si>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</si>
  <si>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</si>
  <si>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</si>
  <si>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</si>
  <si>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</si>
  <si>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</si>
  <si>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</si>
  <si>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</si>
  <si>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</si>
  <si>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</si>
  <si>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</si>
  <si>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</si>
  <si>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</si>
  <si>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</si>
  <si>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</si>
  <si>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</si>
  <si>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</si>
  <si>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</si>
  <si>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</si>
  <si>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</si>
  <si>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</si>
  <si>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</si>
  <si>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</si>
  <si>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</si>
  <si>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</si>
  <si>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</si>
  <si>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</si>
  <si>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</si>
  <si>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</si>
  <si>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</si>
  <si>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</si>
  <si>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</si>
  <si>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</si>
  <si>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</si>
  <si>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</si>
  <si>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</si>
  <si>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</si>
  <si>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</si>
  <si>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</si>
  <si>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</si>
  <si>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</si>
  <si>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</si>
  <si>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</si>
  <si>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</si>
  <si>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</si>
  <si>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</si>
  <si>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</si>
  <si>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</si>
  <si>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</si>
  <si>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</si>
  <si>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</si>
  <si>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</si>
  <si>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</si>
  <si>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</si>
  <si>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</si>
  <si>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</si>
  <si>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</si>
  <si>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</si>
  <si>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</si>
  <si>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</si>
  <si>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</si>
  <si>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</si>
  <si>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</si>
  <si>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</si>
  <si>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</si>
  <si>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</si>
  <si>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</si>
  <si>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</si>
  <si>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</si>
  <si>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</si>
  <si>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</si>
  <si>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</si>
  <si>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</si>
  <si>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</si>
  <si>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</si>
  <si>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</si>
  <si>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</si>
  <si>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</si>
  <si>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</si>
  <si>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</si>
  <si>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</si>
  <si>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</si>
  <si>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</si>
  <si>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</si>
  <si>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</si>
  <si>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</si>
  <si>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</si>
  <si>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</si>
  <si>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</si>
  <si>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</si>
  <si>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</si>
  <si>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</si>
  <si>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</si>
  <si>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</si>
  <si>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</si>
  <si>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</si>
  <si>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</si>
  <si>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</si>
  <si>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</si>
  <si>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</si>
  <si>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</si>
  <si>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</si>
  <si>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</si>
  <si>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</si>
  <si>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</si>
  <si>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</si>
  <si>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</si>
  <si>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</si>
  <si>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</si>
  <si>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</si>
  <si>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</si>
  <si>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</si>
  <si>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</si>
  <si>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</si>
  <si>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</si>
  <si>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</si>
  <si>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</si>
  <si>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</si>
  <si>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</si>
  <si>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</si>
  <si>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</si>
  <si>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</si>
  <si>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</si>
  <si>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</si>
  <si>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</si>
  <si>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</si>
  <si>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</si>
  <si>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</si>
  <si>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</si>
  <si>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</si>
  <si>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</si>
  <si>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</si>
  <si>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</si>
  <si>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</si>
  <si>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</si>
  <si>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</si>
  <si>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</si>
  <si>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</si>
  <si>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</si>
  <si>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</si>
  <si>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</si>
  <si>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</si>
  <si>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</si>
  <si>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</si>
  <si>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</si>
  <si>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</si>
  <si>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</si>
  <si>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</si>
  <si>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</si>
  <si>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</si>
  <si>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</si>
  <si>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</si>
  <si>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</si>
  <si>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</si>
  <si>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</si>
  <si>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</si>
  <si>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</si>
  <si>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</si>
  <si>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</si>
  <si>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</si>
  <si>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</si>
  <si>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</si>
  <si>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</si>
  <si>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</si>
  <si>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</si>
  <si>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</si>
  <si>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</si>
  <si>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</si>
  <si>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</si>
  <si>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</si>
  <si>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</si>
  <si>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</si>
  <si>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</si>
  <si>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</si>
  <si>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</si>
  <si>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</si>
  <si>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</si>
  <si>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</si>
  <si>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</si>
  <si>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</si>
  <si>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</si>
  <si>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</si>
  <si>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</si>
  <si>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</si>
  <si>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</si>
  <si>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</si>
  <si>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</si>
  <si>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</si>
  <si>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</si>
  <si>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</si>
  <si>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</si>
  <si>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</si>
  <si>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</si>
  <si>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</si>
  <si>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</si>
  <si>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</si>
  <si>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</si>
  <si>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</si>
  <si>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</si>
  <si>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</si>
  <si>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</si>
  <si>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</si>
  <si>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</si>
  <si>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</si>
  <si>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</si>
  <si>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</si>
  <si>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</si>
  <si>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</si>
  <si>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</si>
  <si>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</si>
  <si>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</si>
  <si>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</si>
  <si>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</si>
  <si>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</si>
  <si>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</si>
  <si>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</si>
  <si>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</si>
  <si>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</si>
  <si>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</si>
  <si>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</si>
  <si>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</si>
  <si>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</si>
  <si>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</si>
  <si>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</si>
  <si>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</si>
  <si>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</si>
  <si>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</si>
  <si>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</si>
  <si>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</si>
  <si>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</si>
  <si>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</si>
  <si>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</si>
  <si>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</si>
  <si>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</si>
  <si>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</si>
  <si>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</si>
  <si>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</si>
  <si>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</si>
  <si>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</si>
  <si>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</si>
  <si>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</si>
  <si>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</si>
  <si>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</si>
  <si>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</si>
  <si>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</si>
  <si>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</si>
  <si>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</si>
  <si>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</si>
  <si>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</si>
  <si>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</si>
  <si>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</si>
  <si>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</si>
  <si>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</si>
  <si>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</si>
  <si>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</si>
  <si>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</si>
  <si>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</si>
  <si>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</si>
  <si>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</si>
  <si>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</si>
  <si>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</si>
  <si>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</si>
  <si>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</si>
  <si>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</si>
  <si>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</si>
  <si>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</si>
  <si>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</si>
  <si>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</si>
  <si>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</si>
  <si>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</si>
  <si>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</si>
  <si>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</si>
  <si>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</si>
  <si>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</si>
  <si>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</si>
  <si>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</si>
  <si>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</si>
  <si>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</si>
  <si>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</si>
  <si>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</si>
  <si>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</si>
  <si>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</si>
  <si>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</si>
  <si>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</si>
  <si>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</si>
  <si>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</si>
  <si>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</si>
  <si>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</si>
  <si>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</si>
  <si>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</si>
  <si>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</si>
  <si>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</si>
  <si>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</si>
  <si>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</si>
  <si>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</si>
  <si>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</si>
  <si>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</si>
  <si>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</si>
  <si>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</si>
  <si>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</si>
  <si>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</si>
  <si>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</si>
  <si>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</si>
  <si>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</si>
  <si>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</si>
  <si>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</si>
  <si>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</si>
  <si>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</si>
  <si>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</si>
  <si>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</si>
  <si>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</si>
  <si>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</si>
  <si>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</si>
  <si>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</si>
  <si>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</si>
  <si>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</si>
  <si>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</si>
  <si>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</si>
  <si>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</si>
  <si>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</si>
  <si>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</si>
  <si>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</si>
  <si>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</si>
  <si>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</si>
  <si>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</si>
  <si>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</si>
  <si>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</si>
  <si>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</si>
  <si>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</si>
  <si>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</si>
  <si>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</si>
  <si>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</si>
  <si>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</si>
  <si>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</si>
  <si>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</si>
  <si>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</si>
  <si>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</si>
  <si>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</si>
  <si>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</si>
  <si>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</si>
  <si>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</si>
  <si>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</si>
  <si>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</si>
  <si>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</si>
  <si>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</si>
  <si>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</si>
  <si>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</si>
  <si>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</si>
  <si>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</si>
  <si>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</si>
  <si>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</si>
  <si>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</si>
  <si>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</si>
  <si>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</si>
  <si>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</si>
  <si>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</si>
  <si>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</si>
  <si>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</si>
  <si>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</si>
  <si>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</si>
  <si>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</si>
  <si>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</si>
  <si>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</si>
  <si>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</si>
  <si>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</si>
  <si>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</si>
  <si>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</si>
  <si>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</si>
  <si>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</si>
  <si>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</si>
  <si>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</si>
  <si>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</si>
  <si>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</si>
  <si>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</si>
  <si>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</si>
  <si>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</si>
  <si>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</si>
  <si>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</si>
  <si>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</si>
  <si>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</si>
  <si>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</si>
  <si>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</si>
  <si>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</si>
  <si>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</si>
  <si>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</si>
  <si>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</si>
  <si>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</si>
  <si>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</si>
  <si>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</si>
  <si>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</si>
  <si>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</si>
  <si>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</si>
  <si>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</si>
  <si>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</si>
  <si>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</si>
  <si>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</si>
  <si>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</si>
  <si>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</si>
  <si>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</si>
  <si>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</si>
  <si>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</si>
  <si>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</si>
  <si>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</si>
  <si>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</si>
  <si>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</si>
  <si>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</si>
  <si>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</si>
  <si>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</si>
  <si>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</si>
  <si>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</si>
  <si>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</si>
  <si>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</si>
  <si>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</si>
  <si>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</si>
  <si>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</si>
  <si>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</si>
  <si>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</si>
  <si>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</si>
  <si>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</si>
  <si>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</si>
  <si>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</si>
  <si>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</si>
  <si>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</si>
  <si>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</si>
  <si>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</si>
  <si>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</si>
  <si>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</si>
  <si>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</si>
  <si>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</si>
  <si>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</si>
  <si>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</si>
  <si>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</si>
  <si>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</si>
  <si>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</si>
  <si>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</si>
  <si>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</si>
  <si>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</si>
  <si>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</si>
  <si>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</si>
  <si>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</si>
  <si>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</si>
  <si>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</si>
  <si>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</si>
  <si>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</si>
  <si>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</si>
  <si>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</si>
  <si>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</si>
  <si>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</si>
  <si>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</si>
  <si>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</si>
  <si>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</si>
  <si>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</si>
  <si>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</si>
  <si>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</si>
  <si>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</si>
  <si>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</si>
  <si>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</si>
  <si>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</si>
  <si>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</si>
  <si>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</si>
  <si>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</si>
  <si>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</si>
  <si>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</si>
  <si>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</si>
  <si>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</si>
  <si>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</si>
  <si>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</si>
  <si>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</si>
  <si>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</si>
  <si>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</si>
  <si>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</si>
  <si>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</si>
  <si>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</si>
  <si>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</si>
  <si>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</si>
  <si>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</si>
  <si>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</si>
  <si>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</si>
  <si>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</si>
  <si>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</si>
  <si>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</si>
  <si>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</si>
  <si>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</si>
  <si>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</si>
  <si>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</si>
  <si>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</si>
  <si>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</si>
  <si>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</si>
  <si>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</si>
  <si>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</si>
  <si>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</si>
  <si>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</si>
  <si>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</si>
  <si>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</si>
  <si>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</si>
  <si>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</si>
  <si>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</si>
  <si>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</si>
  <si>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</si>
  <si>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</si>
  <si>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</si>
  <si>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</si>
  <si>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</si>
  <si>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</si>
  <si>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</si>
  <si>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</si>
  <si>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</si>
  <si>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</si>
  <si>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</si>
  <si>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</si>
  <si>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</si>
  <si>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</si>
  <si>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</si>
  <si>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</si>
  <si>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</si>
  <si>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</si>
  <si>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</si>
  <si>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</si>
  <si>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</si>
  <si>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</si>
  <si>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</si>
  <si>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</si>
  <si>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</si>
  <si>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</si>
  <si>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</si>
  <si>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</si>
  <si>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</si>
  <si>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</si>
  <si>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</si>
  <si>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</si>
  <si>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</si>
  <si>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</si>
  <si>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</si>
  <si>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</si>
  <si>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</si>
  <si>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</si>
  <si>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</si>
  <si>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</si>
  <si>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</si>
  <si>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</si>
  <si>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</si>
  <si>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</si>
  <si>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</si>
  <si>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</si>
  <si>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</si>
  <si>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</si>
  <si>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</si>
  <si>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</si>
  <si>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</si>
  <si>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</si>
  <si>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</si>
  <si>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</si>
  <si>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</si>
  <si>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</si>
  <si>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</si>
  <si>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</si>
  <si>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</si>
  <si>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</si>
  <si>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</si>
  <si>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</si>
  <si>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</si>
  <si>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</si>
  <si>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</si>
  <si>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</si>
  <si>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</si>
  <si>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</si>
  <si>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</si>
  <si>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</si>
  <si>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</si>
  <si>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</si>
  <si>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</si>
  <si>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</si>
  <si>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</si>
  <si>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</si>
  <si>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</si>
  <si>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</si>
  <si>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</si>
  <si>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</si>
  <si>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</si>
  <si>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</si>
  <si>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</si>
  <si>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</si>
  <si>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</si>
  <si>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</si>
  <si>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</si>
  <si>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</si>
  <si>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</si>
  <si>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</si>
  <si>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</si>
  <si>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</si>
  <si>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</si>
  <si>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</si>
  <si>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</si>
  <si>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</si>
  <si>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</si>
  <si>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</si>
  <si>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</si>
  <si>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</si>
  <si>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</si>
  <si>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</si>
  <si>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</si>
  <si>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</si>
  <si>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</si>
  <si>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</si>
  <si>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</si>
  <si>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</si>
  <si>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</si>
  <si>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</si>
  <si>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</si>
  <si>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</si>
  <si>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</si>
  <si>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</si>
  <si>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</si>
  <si>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</si>
  <si>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</si>
  <si>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</si>
  <si>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</si>
  <si>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</si>
  <si>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</si>
  <si>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</si>
  <si>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</si>
  <si>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</si>
  <si>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</si>
  <si>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</si>
  <si>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</si>
  <si>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</si>
  <si>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</si>
  <si>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</si>
  <si>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</si>
  <si>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</si>
  <si>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</si>
  <si>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</si>
  <si>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</si>
  <si>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</si>
  <si>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</si>
  <si>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</si>
  <si>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</si>
  <si>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</si>
  <si>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</si>
  <si>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</si>
  <si>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</si>
  <si>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</si>
  <si>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</si>
  <si>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</si>
  <si>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</si>
  <si>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</si>
  <si>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</si>
  <si>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</si>
  <si>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</si>
  <si>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</si>
  <si>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</si>
  <si>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</si>
  <si>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</si>
  <si>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</si>
  <si>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</si>
  <si>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</si>
  <si>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</si>
  <si>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</si>
  <si>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</si>
  <si>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</si>
  <si>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</si>
  <si>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</si>
  <si>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</si>
  <si>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</si>
  <si>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</si>
  <si>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</si>
  <si>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</si>
  <si>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</si>
  <si>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</si>
  <si>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</si>
  <si>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</si>
  <si>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</si>
  <si>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</si>
  <si>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</si>
  <si>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</si>
  <si>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</si>
  <si>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</si>
  <si>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</si>
  <si>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</si>
  <si>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</si>
  <si>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</si>
  <si>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</si>
  <si>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</si>
  <si>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</si>
  <si>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</si>
  <si>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</si>
  <si>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</si>
  <si>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</si>
  <si>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</si>
  <si>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</si>
  <si>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</si>
  <si>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</si>
  <si>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</si>
  <si>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</si>
  <si>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</si>
  <si>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</si>
  <si>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</si>
  <si>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</si>
  <si>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</si>
  <si>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</si>
  <si>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</si>
  <si>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</si>
  <si>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</si>
  <si>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</si>
  <si>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</si>
  <si>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</si>
  <si>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</si>
  <si>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</si>
  <si>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</si>
  <si>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</si>
  <si>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</si>
  <si>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</si>
  <si>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</si>
  <si>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</si>
  <si>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</si>
  <si>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</si>
  <si>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</si>
  <si>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</si>
  <si>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</si>
  <si>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</si>
  <si>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</si>
  <si>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</si>
  <si>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</si>
  <si>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</si>
  <si>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</si>
  <si>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</si>
  <si>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</si>
  <si>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</si>
  <si>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</si>
  <si>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</si>
  <si>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</si>
  <si>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</si>
  <si>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</si>
  <si>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</si>
  <si>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</si>
  <si>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</si>
  <si>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</si>
  <si>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</si>
  <si>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</si>
  <si>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</si>
  <si>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</si>
  <si>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</si>
  <si>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</si>
  <si>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</si>
  <si>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</si>
  <si>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</si>
  <si>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</si>
  <si>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</si>
  <si>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</si>
  <si>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</si>
  <si>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</si>
  <si>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</si>
  <si>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</si>
  <si>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</si>
  <si>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</si>
  <si>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</si>
  <si>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</si>
  <si>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</si>
  <si>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</si>
  <si>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</si>
  <si>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</si>
  <si>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</si>
  <si>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</si>
  <si>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</si>
  <si>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</si>
  <si>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</si>
  <si>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</si>
  <si>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</si>
  <si>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</si>
  <si>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</si>
  <si>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</si>
  <si>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</si>
  <si>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</si>
  <si>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</si>
  <si>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</si>
  <si>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</si>
  <si>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</si>
  <si>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</si>
  <si>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</si>
  <si>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</si>
  <si>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</si>
  <si>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</si>
  <si>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</si>
  <si>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</si>
  <si>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</si>
  <si>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</si>
  <si>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</si>
  <si>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</si>
  <si>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</si>
  <si>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</si>
  <si>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</si>
  <si>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</si>
  <si>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</si>
  <si>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</si>
  <si>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</si>
  <si>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</si>
  <si>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</si>
  <si>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</si>
  <si>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</si>
  <si>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</si>
  <si>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</si>
  <si>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</si>
  <si>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</si>
  <si>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</si>
  <si>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</si>
  <si>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</si>
  <si>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</si>
  <si>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</si>
  <si>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</si>
  <si>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</si>
  <si>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</si>
  <si>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</si>
  <si>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</si>
  <si>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</si>
  <si>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</si>
  <si>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</si>
  <si>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</si>
  <si>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</si>
  <si>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</si>
  <si>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</si>
  <si>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</si>
  <si>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</si>
  <si>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</si>
  <si>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</si>
  <si>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</si>
  <si>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</si>
  <si>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</si>
  <si>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</si>
  <si>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</si>
  <si>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</si>
  <si>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</si>
  <si>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</si>
  <si>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</si>
  <si>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</si>
  <si>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</si>
  <si>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</si>
  <si>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</si>
  <si>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</si>
  <si>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</si>
  <si>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</si>
  <si>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</si>
  <si>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</si>
  <si>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</si>
  <si>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</si>
  <si>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</si>
  <si>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</si>
  <si>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</si>
  <si>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</si>
  <si>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</si>
  <si>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</si>
  <si>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</si>
  <si>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</si>
  <si>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</si>
  <si>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</si>
  <si>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</si>
  <si>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</si>
  <si>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</si>
  <si>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</si>
  <si>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</si>
  <si>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</si>
  <si>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</si>
  <si>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</si>
  <si>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</si>
  <si>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</si>
  <si>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</si>
  <si>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</si>
  <si>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</si>
  <si>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</si>
  <si>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</si>
  <si>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</si>
  <si>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</si>
  <si>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</si>
  <si>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</si>
  <si>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</si>
  <si>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</si>
  <si>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</si>
  <si>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</si>
  <si>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</si>
  <si>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</si>
  <si>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</si>
  <si>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</si>
  <si>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</si>
  <si>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</si>
  <si>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</si>
  <si>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</si>
  <si>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</si>
  <si>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</si>
  <si>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</si>
  <si>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</si>
  <si>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</si>
  <si>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</si>
  <si>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</si>
  <si>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</si>
  <si>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</si>
  <si>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</si>
  <si>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</si>
  <si>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</si>
  <si>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</si>
  <si>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</si>
  <si>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</si>
  <si>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</si>
  <si>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</si>
  <si>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</si>
  <si>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</si>
  <si>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</si>
  <si>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</si>
  <si>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</si>
  <si>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</si>
  <si>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</si>
  <si>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</si>
  <si>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</si>
  <si>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</si>
  <si>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</si>
  <si>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</si>
  <si>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</si>
  <si>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</si>
  <si>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</si>
  <si>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</si>
  <si>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</si>
  <si>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</si>
  <si>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</si>
  <si>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</si>
  <si>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</si>
  <si>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</si>
  <si>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</si>
  <si>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</si>
  <si>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</si>
  <si>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</si>
  <si>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</si>
  <si>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</si>
  <si>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</si>
  <si>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</si>
  <si>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</si>
  <si>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</si>
  <si>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</si>
  <si>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</si>
  <si>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</si>
  <si>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</si>
  <si>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</si>
  <si>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</si>
  <si>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</si>
  <si>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</si>
  <si>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</si>
  <si>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</si>
  <si>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</si>
  <si>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</si>
  <si>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</si>
  <si>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</si>
  <si>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</si>
  <si>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</si>
  <si>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</si>
  <si>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</si>
  <si>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</si>
  <si>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</si>
  <si>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</si>
  <si>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</si>
  <si>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</si>
  <si>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</si>
  <si>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</si>
  <si>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</si>
  <si>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</si>
  <si>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</si>
  <si>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</si>
  <si>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</si>
  <si>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</si>
  <si>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</si>
  <si>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</si>
  <si>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</si>
  <si>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</si>
  <si>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</si>
  <si>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</si>
  <si>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</si>
  <si>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</si>
  <si>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</si>
  <si>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</si>
  <si>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</si>
  <si>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</si>
  <si>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</si>
  <si>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</si>
  <si>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</si>
  <si>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</si>
  <si>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</si>
  <si>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</si>
  <si>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</si>
  <si>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</si>
  <si>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</si>
  <si>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</si>
  <si>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</si>
  <si>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</si>
  <si>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</si>
  <si>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</si>
  <si>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</si>
  <si>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</si>
  <si>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</si>
  <si>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</si>
  <si>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</si>
  <si>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</si>
  <si>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</si>
  <si>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</si>
  <si>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</si>
  <si>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</si>
  <si>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</si>
  <si>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</si>
  <si>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</si>
  <si>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</si>
  <si>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</si>
  <si>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</si>
  <si>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</si>
  <si>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</si>
  <si>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</si>
  <si>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</si>
  <si>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</si>
  <si>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</si>
  <si>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</si>
  <si>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</si>
  <si>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</si>
  <si>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</si>
  <si>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</si>
  <si>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</si>
  <si>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</si>
  <si>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</si>
  <si>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</si>
  <si>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</si>
  <si>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</si>
  <si>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</si>
  <si>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</si>
  <si>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</si>
  <si>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</si>
  <si>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</si>
  <si>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</si>
  <si>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</si>
  <si>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</si>
  <si>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</si>
  <si>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</si>
  <si>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</si>
  <si>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</si>
  <si>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</si>
  <si>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</si>
  <si>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</si>
  <si>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</si>
  <si>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</si>
  <si>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</si>
  <si>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</si>
  <si>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</si>
  <si>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</si>
  <si>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</si>
  <si>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</si>
  <si>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</si>
  <si>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</si>
  <si>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</si>
  <si>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</si>
  <si>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</si>
  <si>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</si>
  <si>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</si>
  <si>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</si>
  <si>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</si>
  <si>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</si>
  <si>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</si>
  <si>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</si>
  <si>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</si>
  <si>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</si>
  <si>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</si>
  <si>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</si>
  <si>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</si>
  <si>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</si>
  <si>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</si>
  <si>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</si>
  <si>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</si>
  <si>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</si>
  <si>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</si>
  <si>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</si>
  <si>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</si>
  <si>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</si>
  <si>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</si>
  <si>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</si>
  <si>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</si>
  <si>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</si>
  <si>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</si>
  <si>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</si>
  <si>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</si>
  <si>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</si>
  <si>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</si>
  <si>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</si>
  <si>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</si>
  <si>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</si>
  <si>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</si>
  <si>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</si>
  <si>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</si>
  <si>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</si>
  <si>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</si>
  <si>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</si>
  <si>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</si>
  <si>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</si>
  <si>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</si>
  <si>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</si>
  <si>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</si>
  <si>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</si>
  <si>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</si>
  <si>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</si>
  <si>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</si>
  <si>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</si>
  <si>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</si>
  <si>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</si>
  <si>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</si>
  <si>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</si>
  <si>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</si>
  <si>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</si>
  <si>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</si>
  <si>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</si>
  <si>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</si>
  <si>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</si>
  <si>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</si>
  <si>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</si>
  <si>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</si>
  <si>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</si>
  <si>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</si>
  <si>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</si>
  <si>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</si>
  <si>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</si>
  <si>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</si>
  <si>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</si>
  <si>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</si>
  <si>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</si>
  <si>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</si>
  <si>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</si>
  <si>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</si>
  <si>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</si>
  <si>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</si>
  <si>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</si>
  <si>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</si>
  <si>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</si>
  <si>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</si>
  <si>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</si>
  <si>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</si>
  <si>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</si>
  <si>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</si>
  <si>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</si>
  <si>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</si>
  <si>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</si>
  <si>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</si>
  <si>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</si>
  <si>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</si>
  <si>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</si>
  <si>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</si>
  <si>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</si>
  <si>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</si>
  <si>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</si>
  <si>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</si>
  <si>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</si>
  <si>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</si>
  <si>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</si>
  <si>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</si>
  <si>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</si>
  <si>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</si>
  <si>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</si>
  <si>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</si>
  <si>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</si>
  <si>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</si>
  <si>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</si>
  <si>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</si>
  <si>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</si>
  <si>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</si>
  <si>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</si>
  <si>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</si>
  <si>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</si>
  <si>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</si>
  <si>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</si>
  <si>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</si>
  <si>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</si>
  <si>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</si>
  <si>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</si>
  <si>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</si>
  <si>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</si>
  <si>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</si>
  <si>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</si>
  <si>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</si>
  <si>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</si>
  <si>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</si>
  <si>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</si>
  <si>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</si>
  <si>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</si>
  <si>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</si>
  <si>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</si>
  <si>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</si>
  <si>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</si>
  <si>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</si>
  <si>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</si>
  <si>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</si>
  <si>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</si>
  <si>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</si>
  <si>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</si>
  <si>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</si>
  <si>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</si>
  <si>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</si>
  <si>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</si>
  <si>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</si>
  <si>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</si>
  <si>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</si>
  <si>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</si>
  <si>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</si>
  <si>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</si>
  <si>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</si>
  <si>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</si>
  <si>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</si>
  <si>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</si>
  <si>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</si>
  <si>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</si>
  <si>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</si>
  <si>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</si>
  <si>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</si>
  <si>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</si>
  <si>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</si>
  <si>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</si>
  <si>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</si>
  <si>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</si>
  <si>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</si>
  <si>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</si>
  <si>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</si>
  <si>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</si>
  <si>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</si>
  <si>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</si>
  <si>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</si>
  <si>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</si>
  <si>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</si>
  <si>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</si>
  <si>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</si>
  <si>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</si>
  <si>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</si>
  <si>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</si>
  <si>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</si>
  <si>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</si>
  <si>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</si>
  <si>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</si>
  <si>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</si>
  <si>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</si>
  <si>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</si>
  <si>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</si>
  <si>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</si>
  <si>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</si>
  <si>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</si>
  <si>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</si>
  <si>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</si>
  <si>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</si>
  <si>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</si>
  <si>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</si>
  <si>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</si>
  <si>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</si>
  <si>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</si>
  <si>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</si>
  <si>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</si>
  <si>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</si>
  <si>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</si>
  <si>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</si>
  <si>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</si>
  <si>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</si>
  <si>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</si>
  <si>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</si>
  <si>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</si>
  <si>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</si>
  <si>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</si>
  <si>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</si>
  <si>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</si>
  <si>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</si>
  <si>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</si>
  <si>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</si>
  <si>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</si>
  <si>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</si>
  <si>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</si>
  <si>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</si>
  <si>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</si>
  <si>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</si>
  <si>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</si>
  <si>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</si>
  <si>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</si>
  <si>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</si>
  <si>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</si>
  <si>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</si>
  <si>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</si>
  <si>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</si>
  <si>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</si>
  <si>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</si>
  <si>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</si>
  <si>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</si>
  <si>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</si>
  <si>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</si>
  <si>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</si>
  <si>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</si>
  <si>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</si>
  <si>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</si>
  <si>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</si>
  <si>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</si>
  <si>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</si>
  <si>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</si>
  <si>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</si>
  <si>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</si>
  <si>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</si>
  <si>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</si>
  <si>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</si>
  <si>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</si>
  <si>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</si>
  <si>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</si>
  <si>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</si>
  <si>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</si>
  <si>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</si>
  <si>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</si>
  <si>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</si>
  <si>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</si>
  <si>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</si>
  <si>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</si>
  <si>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</si>
  <si>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</si>
  <si>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</si>
  <si>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</si>
  <si>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</si>
  <si>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</si>
  <si>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</si>
  <si>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</si>
  <si>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</si>
  <si>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</si>
  <si>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</si>
  <si>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</si>
  <si>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</si>
  <si>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</si>
  <si>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</si>
  <si>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</si>
  <si>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</si>
  <si>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</si>
  <si>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</si>
  <si>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</si>
  <si>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</si>
  <si>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</si>
  <si>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</si>
  <si>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</si>
  <si>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</si>
  <si>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</si>
  <si>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</si>
  <si>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</si>
  <si>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</si>
  <si>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</si>
  <si>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</si>
  <si>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</si>
  <si>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</si>
  <si>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</si>
  <si>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</si>
  <si>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</si>
  <si>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</si>
  <si>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</si>
  <si>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</si>
  <si>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</si>
  <si>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</si>
  <si>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</si>
  <si>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</si>
  <si>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</si>
  <si>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</si>
  <si>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</si>
  <si>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</si>
  <si>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</si>
  <si>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</si>
  <si>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</si>
  <si>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</si>
  <si>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</si>
  <si>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</si>
  <si>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</si>
  <si>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</si>
  <si>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</si>
  <si>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</si>
  <si>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</si>
  <si>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</si>
  <si>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</si>
  <si>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</si>
  <si>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</si>
  <si>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</si>
  <si>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</si>
  <si>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</si>
  <si>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</si>
  <si>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</si>
  <si>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</si>
  <si>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</si>
  <si>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</si>
  <si>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</si>
  <si>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</si>
  <si>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</si>
  <si>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</si>
  <si>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</si>
  <si>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</si>
  <si>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</si>
  <si>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</si>
  <si>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</si>
  <si>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</si>
  <si>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</si>
  <si>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</si>
  <si>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</si>
  <si>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</si>
  <si>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</si>
  <si>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</si>
  <si>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</si>
  <si>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</si>
  <si>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</si>
  <si>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</si>
  <si>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</si>
  <si>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</si>
  <si>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</si>
  <si>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</si>
  <si>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</si>
  <si>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</si>
  <si>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</si>
  <si>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</si>
  <si>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</si>
  <si>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</si>
  <si>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</si>
  <si>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</si>
  <si>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</si>
  <si>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</si>
  <si>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</si>
  <si>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</si>
  <si>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</si>
  <si>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</si>
  <si>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</si>
  <si>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</si>
  <si>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</si>
  <si>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</si>
  <si>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</si>
  <si>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</si>
  <si>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</si>
  <si>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</si>
  <si>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</si>
  <si>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</si>
  <si>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</si>
  <si>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</si>
  <si>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</si>
  <si>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</si>
  <si>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</si>
  <si>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</si>
  <si>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</si>
  <si>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</si>
  <si>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</si>
  <si>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</si>
  <si>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</si>
  <si>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</si>
  <si>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</si>
  <si>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</si>
  <si>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</si>
  <si>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</si>
  <si>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</si>
  <si>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</si>
  <si>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</si>
  <si>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</si>
  <si>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</si>
  <si>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</si>
  <si>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</si>
  <si>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</si>
  <si>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</si>
  <si>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</si>
  <si>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</si>
  <si>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</si>
  <si>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</si>
  <si>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</si>
  <si>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</si>
  <si>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</si>
  <si>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</si>
  <si>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</si>
  <si>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</si>
  <si>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</si>
  <si>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</si>
  <si>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</si>
  <si>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</si>
  <si>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</si>
  <si>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</si>
  <si>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</si>
  <si>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</si>
  <si>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</si>
  <si>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</si>
  <si>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</si>
  <si>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</si>
  <si>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</si>
  <si>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</si>
  <si>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</si>
  <si>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</si>
  <si>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</si>
  <si>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</si>
  <si>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</si>
  <si>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</si>
  <si>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</si>
  <si>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</si>
  <si>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</si>
  <si>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</si>
  <si>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</si>
  <si>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</si>
  <si>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</si>
  <si>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</si>
  <si>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</si>
  <si>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</si>
  <si>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</si>
  <si>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</si>
  <si>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</si>
  <si>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</si>
  <si>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</si>
  <si>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</si>
  <si>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</si>
  <si>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</si>
  <si>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</si>
  <si>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</si>
  <si>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</si>
  <si>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</si>
  <si>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</si>
  <si>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</si>
  <si>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</si>
  <si>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</si>
  <si>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</si>
  <si>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</si>
  <si>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</si>
  <si>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</si>
  <si>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</si>
  <si>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</si>
  <si>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</si>
  <si>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</si>
  <si>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</si>
  <si>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</si>
  <si>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</si>
  <si>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</si>
  <si>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</si>
  <si>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</si>
  <si>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</si>
  <si>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</si>
  <si>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</si>
  <si>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</si>
  <si>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</si>
  <si>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</si>
  <si>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</si>
  <si>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</si>
  <si>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</si>
  <si>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</si>
  <si>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</si>
  <si>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</si>
  <si>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</si>
  <si>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</si>
  <si>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</si>
  <si>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</si>
  <si>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</si>
  <si>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</si>
  <si>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</si>
  <si>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</si>
  <si>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</si>
  <si>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</si>
  <si>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</si>
  <si>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</si>
  <si>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</si>
  <si>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</si>
  <si>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</si>
  <si>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</si>
  <si>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</si>
  <si>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</si>
  <si>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</si>
  <si>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</si>
  <si>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</si>
  <si>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</si>
  <si>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</si>
  <si>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</si>
  <si>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</si>
  <si>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</si>
  <si>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</si>
  <si>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</si>
  <si>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</si>
  <si>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</si>
  <si>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</si>
  <si>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</si>
  <si>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</si>
  <si>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</si>
  <si>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</si>
  <si>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</si>
  <si>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</si>
  <si>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</si>
  <si>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</si>
  <si>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</si>
  <si>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</si>
  <si>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</si>
  <si>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</si>
  <si>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</si>
  <si>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</si>
  <si>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</si>
  <si>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</si>
  <si>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</si>
  <si>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</si>
  <si>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</si>
  <si>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</si>
  <si>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</si>
  <si>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</si>
  <si>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</si>
  <si>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</si>
  <si>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</si>
  <si>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</si>
  <si>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</si>
  <si>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</si>
  <si>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</si>
  <si>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</si>
  <si>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</si>
  <si>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</si>
  <si>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</si>
  <si>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</si>
  <si>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</si>
  <si>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</si>
  <si>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</si>
  <si>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</si>
  <si>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</si>
  <si>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</si>
  <si>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</si>
  <si>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</si>
  <si>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</si>
  <si>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</si>
  <si>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</si>
  <si>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</si>
  <si>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</si>
  <si>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</si>
  <si>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</si>
  <si>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</si>
  <si>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</si>
  <si>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</si>
  <si>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</si>
  <si>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</si>
  <si>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</si>
  <si>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</si>
  <si>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</si>
  <si>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</si>
  <si>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</si>
  <si>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</si>
  <si>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</si>
  <si>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</si>
  <si>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</si>
  <si>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</si>
  <si>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</si>
  <si>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</si>
  <si>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</si>
  <si>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</si>
  <si>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</si>
  <si>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</si>
  <si>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</si>
  <si>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</si>
  <si>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</si>
  <si>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</si>
  <si>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</si>
  <si>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</si>
  <si>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</si>
  <si>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</si>
  <si>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</si>
  <si>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</si>
  <si>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</si>
  <si>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</si>
  <si>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</si>
  <si>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</si>
  <si>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</si>
  <si>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</si>
  <si>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</si>
  <si>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</si>
  <si>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</si>
  <si>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</si>
  <si>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</si>
  <si>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</si>
  <si>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</si>
  <si>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</si>
  <si>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</si>
  <si>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</si>
  <si>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</si>
  <si>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</si>
  <si>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</si>
  <si>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</si>
  <si>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</si>
  <si>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</si>
  <si>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</si>
  <si>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</si>
  <si>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</si>
  <si>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</si>
  <si>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</si>
  <si>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</si>
  <si>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</si>
  <si>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</si>
  <si>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</si>
  <si>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</si>
  <si>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</si>
  <si>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</si>
  <si>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</si>
  <si>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</si>
  <si>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</si>
  <si>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</si>
  <si>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</si>
  <si>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</si>
  <si>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</si>
  <si>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</si>
  <si>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</si>
  <si>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</si>
  <si>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</si>
  <si>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</si>
  <si>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</si>
  <si>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</si>
  <si>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</si>
  <si>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</si>
  <si>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</si>
  <si>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</si>
  <si>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</si>
  <si>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</si>
  <si>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</si>
  <si>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</si>
  <si>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</si>
  <si>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</si>
  <si>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</si>
  <si>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</si>
  <si>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</si>
  <si>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</si>
  <si>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</si>
  <si>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</si>
  <si>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</si>
  <si>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</si>
  <si>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</si>
  <si>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</si>
  <si>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</si>
  <si>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</si>
  <si>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</si>
  <si>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</si>
  <si>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</si>
  <si>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</si>
  <si>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</si>
  <si>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</si>
  <si>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</si>
  <si>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</si>
  <si>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</si>
  <si>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</si>
  <si>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</si>
  <si>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</si>
  <si>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</si>
  <si>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</si>
  <si>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</si>
  <si>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</si>
  <si>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</si>
  <si>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</si>
  <si>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</si>
  <si>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</si>
  <si>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</si>
  <si>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</si>
  <si>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</si>
  <si>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</si>
  <si>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</si>
  <si>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</si>
  <si>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</si>
  <si>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</si>
  <si>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</si>
  <si>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</si>
  <si>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</si>
  <si>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</si>
  <si>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</si>
  <si>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</si>
  <si>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</si>
  <si>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</si>
  <si>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</si>
  <si>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</si>
  <si>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</si>
  <si>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</si>
  <si>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</si>
  <si>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</si>
  <si>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</si>
  <si>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</si>
  <si>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</si>
  <si>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</si>
  <si>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</si>
  <si>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</si>
  <si>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</si>
  <si>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</si>
  <si>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</si>
  <si>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</si>
  <si>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</si>
  <si>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</si>
  <si>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</si>
  <si>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</si>
  <si>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</si>
  <si>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</si>
  <si>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</si>
  <si>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</si>
  <si>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</si>
  <si>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</si>
  <si>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</si>
  <si>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</si>
  <si>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</si>
  <si>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</si>
  <si>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</si>
  <si>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</si>
  <si>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</si>
  <si>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</si>
  <si>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</si>
  <si>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</si>
  <si>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</si>
  <si>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</si>
  <si>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</si>
  <si>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</si>
  <si>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</si>
  <si>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</si>
  <si>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</si>
  <si>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</si>
  <si>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</si>
  <si>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</si>
  <si>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</si>
  <si>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</si>
  <si>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</si>
  <si>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</si>
  <si>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</si>
  <si>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</si>
  <si>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</si>
  <si>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</si>
  <si>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</si>
  <si>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</si>
  <si>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</si>
  <si>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</si>
  <si>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</si>
  <si>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</si>
  <si>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</si>
  <si>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</si>
  <si>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</si>
  <si>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</si>
  <si>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</si>
  <si>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</si>
  <si>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</si>
  <si>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</si>
  <si>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</si>
  <si>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</si>
  <si>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</si>
  <si>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</si>
  <si>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</si>
  <si>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</si>
  <si>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</si>
  <si>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</si>
  <si>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</si>
  <si>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</si>
  <si>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</si>
  <si>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</si>
  <si>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</si>
  <si>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</si>
  <si>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</si>
  <si>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</si>
  <si>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</si>
  <si>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</si>
  <si>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</si>
  <si>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</si>
  <si>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</si>
  <si>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</si>
  <si>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</si>
  <si>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</si>
  <si>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</si>
  <si>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</si>
  <si>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</si>
  <si>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</si>
  <si>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</si>
  <si>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</si>
  <si>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</si>
  <si>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</si>
  <si>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</si>
  <si>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</si>
  <si>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</si>
  <si>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</si>
  <si>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</si>
  <si>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</si>
  <si>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</si>
  <si>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</si>
  <si>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</si>
  <si>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</si>
  <si>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</si>
  <si>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</si>
  <si>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</si>
  <si>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</si>
  <si>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</si>
  <si>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</si>
  <si>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</si>
  <si>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</si>
  <si>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</si>
  <si>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</si>
  <si>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</si>
  <si>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</si>
  <si>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</si>
  <si>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</si>
  <si>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</si>
  <si>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</si>
  <si>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</si>
  <si>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</si>
  <si>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</si>
  <si>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</si>
  <si>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</si>
  <si>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</si>
  <si>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</si>
  <si>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</si>
  <si>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</si>
  <si>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</si>
  <si>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</si>
  <si>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</si>
  <si>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</si>
  <si>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</si>
  <si>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</si>
  <si>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</si>
  <si>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</si>
  <si>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</si>
  <si>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</si>
  <si>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</si>
  <si>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</si>
  <si>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</si>
  <si>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</si>
  <si>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</si>
  <si>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</si>
  <si>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</si>
  <si>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</si>
  <si>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</si>
  <si>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</si>
  <si>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</si>
  <si>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</si>
  <si>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</si>
  <si>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</si>
  <si>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</si>
  <si>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</si>
  <si>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</si>
  <si>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</si>
  <si>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</si>
  <si>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</si>
  <si>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</si>
  <si>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</si>
  <si>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</si>
  <si>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</si>
  <si>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</si>
  <si>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</si>
  <si>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</si>
  <si>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</si>
  <si>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</si>
  <si>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</si>
  <si>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</si>
  <si>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</si>
  <si>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</si>
  <si>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</si>
  <si>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</si>
  <si>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</si>
  <si>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</si>
  <si>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</si>
  <si>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</si>
  <si>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</si>
  <si>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</si>
  <si>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</si>
  <si>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</si>
  <si>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</si>
  <si>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</si>
  <si>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</si>
  <si>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</si>
  <si>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</si>
  <si>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</si>
  <si>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</si>
  <si>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</si>
  <si>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</si>
  <si>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</si>
  <si>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</si>
  <si>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</si>
  <si>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</si>
  <si>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</si>
  <si>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</si>
  <si>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</si>
  <si>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</si>
  <si>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</si>
  <si>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</si>
  <si>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</si>
  <si>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</si>
  <si>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</si>
  <si>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</si>
  <si>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</si>
  <si>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</si>
  <si>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</si>
  <si>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</si>
  <si>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</si>
  <si>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</si>
  <si>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</si>
  <si>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</si>
  <si>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</si>
  <si>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</si>
  <si>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</si>
  <si>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</si>
  <si>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</si>
  <si>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</si>
  <si>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</si>
  <si>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</si>
  <si>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</si>
  <si>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</si>
  <si>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</si>
  <si>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</si>
  <si>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</si>
  <si>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</si>
  <si>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</si>
  <si>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</si>
  <si>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</si>
  <si>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</si>
  <si>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</si>
  <si>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</si>
  <si>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</si>
  <si>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</si>
  <si>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</si>
  <si>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</si>
  <si>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</si>
  <si>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</si>
  <si>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</si>
  <si>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</si>
  <si>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</si>
  <si>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</si>
  <si>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</si>
  <si>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</si>
  <si>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</si>
  <si>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</si>
  <si>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</si>
  <si>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</si>
  <si>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</si>
  <si>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</si>
  <si>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</si>
  <si>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</si>
  <si>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</si>
  <si>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</si>
  <si>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</si>
  <si>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</si>
  <si>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</si>
  <si>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</si>
  <si>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</si>
  <si>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</si>
  <si>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</si>
  <si>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</si>
  <si>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</si>
  <si>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</si>
  <si>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</si>
  <si>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</si>
  <si>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</si>
  <si>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</si>
  <si>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</si>
  <si>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</si>
  <si>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</si>
  <si>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</si>
  <si>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</si>
  <si>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</si>
  <si>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</si>
  <si>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</si>
  <si>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</si>
  <si>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</si>
  <si>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</si>
  <si>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</si>
  <si>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</si>
  <si>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</si>
  <si>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</si>
  <si>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</si>
  <si>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</si>
  <si>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</si>
  <si>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</si>
  <si>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</si>
  <si>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</si>
  <si>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</si>
  <si>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</si>
  <si>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</si>
  <si>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</si>
  <si>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</si>
  <si>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</si>
  <si>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</si>
  <si>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</si>
  <si>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</si>
  <si>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</si>
  <si>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</si>
  <si>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</si>
  <si>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</si>
  <si>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</si>
  <si>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</si>
  <si>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</si>
  <si>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</si>
  <si>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</si>
  <si>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</si>
  <si>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</si>
  <si>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</si>
  <si>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</si>
  <si>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</si>
  <si>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</si>
  <si>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</si>
  <si>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</si>
  <si>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</si>
  <si>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</si>
  <si>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</si>
  <si>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</si>
  <si>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</si>
  <si>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</si>
  <si>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</si>
  <si>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</si>
  <si>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</si>
  <si>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</si>
  <si>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</si>
  <si>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</si>
  <si>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</si>
  <si>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</si>
  <si>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</si>
  <si>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</si>
  <si>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</si>
  <si>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</si>
  <si>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</si>
  <si>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</si>
  <si>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</si>
  <si>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</si>
  <si>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</si>
  <si>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</si>
  <si>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</si>
  <si>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</si>
  <si>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</si>
  <si>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</si>
  <si>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</si>
  <si>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</si>
  <si>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</si>
  <si>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</si>
  <si>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</si>
  <si>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</si>
  <si>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</si>
  <si>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</si>
  <si>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</si>
  <si>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</si>
  <si>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</si>
  <si>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</si>
  <si>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</si>
  <si>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</si>
  <si>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</si>
  <si>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</si>
  <si>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</si>
  <si>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</si>
  <si>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</si>
  <si>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</si>
  <si>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</si>
  <si>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</si>
  <si>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</si>
  <si>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</si>
  <si>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</si>
  <si>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</si>
  <si>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</si>
  <si>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</si>
  <si>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</si>
  <si>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</si>
  <si>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</si>
  <si>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</si>
  <si>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</si>
  <si>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</si>
  <si>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</si>
  <si>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</si>
  <si>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</si>
  <si>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</si>
  <si>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</si>
  <si>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</si>
  <si>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</si>
  <si>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</si>
  <si>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</si>
  <si>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</si>
  <si>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</si>
  <si>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</si>
  <si>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</si>
  <si>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</si>
  <si>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</si>
  <si>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</si>
  <si>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</si>
  <si>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</si>
  <si>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</si>
  <si>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</si>
  <si>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</si>
  <si>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</si>
  <si>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</si>
  <si>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</si>
  <si>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</si>
  <si>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</si>
  <si>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</si>
  <si>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</si>
  <si>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</si>
  <si>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</si>
  <si>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</si>
  <si>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</si>
  <si>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</si>
  <si>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</si>
  <si>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</si>
  <si>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</si>
  <si>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</si>
  <si>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</si>
  <si>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</si>
  <si>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</si>
  <si>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</si>
  <si>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</si>
  <si>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</si>
  <si>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</si>
  <si>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</si>
  <si>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</si>
  <si>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</si>
  <si>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</si>
  <si>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</si>
  <si>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</si>
  <si>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</si>
  <si>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</si>
  <si>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</si>
  <si>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</si>
  <si>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</si>
  <si>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</si>
  <si>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</si>
  <si>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</si>
  <si>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</si>
  <si>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</si>
  <si>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</si>
  <si>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</si>
  <si>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</si>
  <si>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</si>
  <si>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</si>
  <si>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</si>
  <si>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</si>
  <si>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</si>
  <si>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</si>
  <si>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</si>
  <si>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</si>
  <si>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</si>
  <si>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</si>
  <si>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</si>
  <si>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</si>
  <si>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</si>
  <si>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</si>
  <si>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</si>
  <si>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</si>
  <si>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</si>
  <si>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</si>
  <si>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</si>
  <si>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</si>
  <si>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</si>
  <si>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</si>
  <si>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</si>
  <si>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</si>
  <si>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</si>
  <si>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</si>
  <si>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</si>
  <si>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</si>
  <si>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</si>
  <si>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</si>
  <si>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</si>
  <si>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</si>
  <si>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</si>
  <si>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</si>
  <si>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</si>
  <si>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</si>
  <si>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</si>
  <si>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</si>
  <si>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</si>
  <si>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</si>
  <si>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</si>
  <si>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</si>
  <si>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</si>
  <si>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</si>
  <si>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</si>
  <si>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</si>
  <si>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</si>
  <si>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</si>
  <si>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</si>
  <si>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</si>
  <si>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</si>
  <si>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</si>
  <si>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</si>
  <si>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</si>
  <si>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</si>
  <si>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</si>
  <si>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</si>
  <si>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</si>
  <si>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</si>
  <si>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</si>
  <si>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</si>
  <si>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</si>
  <si>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</si>
  <si>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</si>
  <si>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</si>
  <si>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</si>
  <si>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</si>
  <si>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</si>
  <si>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</si>
  <si>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</si>
  <si>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</si>
  <si>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</si>
  <si>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</si>
  <si>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</si>
  <si>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</si>
  <si>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</si>
  <si>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</si>
  <si>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</si>
  <si>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</si>
  <si>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</si>
  <si>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</si>
  <si>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</si>
  <si>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</si>
  <si>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</si>
  <si>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</si>
  <si>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</si>
  <si>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</si>
  <si>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</si>
  <si>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</si>
  <si>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</si>
  <si>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</si>
  <si>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</si>
  <si>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</si>
  <si>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</si>
  <si>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</si>
  <si>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</si>
  <si>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</si>
  <si>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</si>
  <si>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</si>
  <si>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</si>
  <si>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</si>
  <si>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</si>
  <si>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</si>
  <si>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</si>
  <si>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</si>
  <si>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</si>
  <si>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</si>
  <si>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</si>
  <si>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</si>
  <si>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</si>
  <si>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</si>
  <si>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</si>
  <si>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</si>
  <si>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</si>
  <si>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</si>
  <si>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</si>
  <si>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</si>
  <si>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</si>
  <si>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</si>
  <si>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</si>
  <si>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</si>
  <si>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</si>
  <si>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</si>
  <si>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</si>
  <si>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</si>
  <si>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</si>
  <si>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</si>
  <si>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</si>
  <si>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</si>
  <si>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</si>
  <si>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</si>
  <si>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</si>
  <si>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</si>
  <si>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</si>
  <si>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</si>
  <si>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</si>
  <si>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</si>
  <si>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</si>
  <si>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</si>
  <si>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</si>
  <si>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</si>
  <si>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</si>
  <si>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</si>
  <si>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</si>
  <si>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</si>
  <si>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</si>
  <si>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</si>
  <si>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</si>
  <si>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</si>
  <si>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</si>
  <si>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</si>
  <si>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</si>
  <si>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</si>
  <si>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</si>
  <si>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</si>
  <si>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</si>
  <si>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</si>
  <si>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</si>
  <si>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</si>
  <si>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</si>
  <si>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</si>
  <si>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</si>
  <si>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</si>
  <si>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</si>
  <si>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</si>
  <si>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</si>
  <si>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</si>
  <si>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</si>
  <si>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</si>
  <si>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</si>
  <si>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</si>
  <si>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</si>
  <si>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</si>
  <si>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</si>
  <si>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</si>
  <si>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</si>
  <si>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</si>
  <si>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</si>
  <si>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</si>
  <si>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</si>
  <si>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</si>
  <si>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</si>
  <si>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</si>
  <si>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</si>
  <si>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</si>
  <si>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</si>
  <si>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</si>
  <si>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</si>
  <si>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</si>
  <si>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</si>
  <si>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</si>
  <si>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</si>
  <si>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</si>
  <si>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</si>
  <si>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</si>
  <si>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</si>
  <si>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</si>
  <si>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</si>
  <si>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</si>
  <si>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</si>
  <si>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</si>
  <si>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</si>
  <si>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</si>
  <si>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</si>
  <si>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</si>
  <si>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</si>
  <si>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</si>
  <si>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</si>
  <si>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</si>
  <si>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</si>
  <si>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</si>
  <si>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</si>
  <si>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</si>
  <si>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</si>
  <si>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</si>
  <si>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</si>
  <si>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</si>
  <si>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</si>
  <si>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</si>
  <si>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</si>
  <si>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</si>
  <si>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</si>
  <si>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</si>
  <si>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</si>
  <si>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</si>
  <si>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</si>
  <si>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</si>
  <si>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</si>
  <si>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</si>
  <si>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</si>
  <si>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</si>
  <si>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</si>
  <si>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</si>
  <si>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</si>
  <si>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</si>
  <si>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</si>
  <si>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</si>
  <si>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</si>
  <si>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</si>
  <si>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</si>
  <si>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</si>
  <si>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</si>
  <si>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</si>
  <si>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</si>
  <si>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</si>
  <si>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</si>
  <si>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</si>
  <si>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</si>
  <si>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</si>
  <si>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</si>
  <si>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</si>
  <si>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</si>
  <si>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</si>
  <si>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</si>
  <si>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</si>
  <si>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</si>
  <si>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</si>
  <si>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</si>
  <si>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</si>
  <si>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</si>
  <si>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</si>
  <si>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</si>
  <si>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</si>
  <si>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</si>
  <si>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</si>
  <si>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</si>
  <si>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</si>
  <si>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</si>
  <si>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</si>
  <si>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</si>
  <si>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</si>
  <si>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</si>
  <si>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</si>
  <si>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</si>
  <si>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</si>
  <si>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</si>
  <si>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</si>
  <si>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</si>
  <si>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</si>
  <si>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</si>
  <si>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</si>
  <si>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</si>
  <si>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</si>
  <si>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</si>
  <si>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</si>
  <si>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</si>
  <si>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</si>
  <si>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</si>
  <si>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</si>
  <si>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</si>
  <si>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</si>
  <si>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</si>
  <si>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</si>
  <si>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</si>
  <si>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</si>
  <si>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</si>
  <si>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</si>
  <si>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</si>
  <si>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</si>
  <si>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</si>
  <si>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</si>
  <si>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</si>
  <si>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</si>
  <si>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</si>
  <si>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</si>
  <si>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</si>
  <si>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</si>
  <si>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</si>
  <si>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</si>
  <si>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</si>
  <si>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</si>
  <si>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</si>
  <si>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</si>
  <si>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</si>
  <si>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</si>
  <si>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</si>
  <si>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</si>
  <si>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</si>
  <si>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</si>
  <si>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</si>
  <si>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</si>
  <si>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</si>
  <si>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</si>
  <si>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</si>
  <si>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</si>
  <si>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</si>
  <si>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</si>
  <si>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</si>
  <si>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</si>
  <si>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</si>
  <si>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</si>
  <si>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</si>
  <si>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</si>
  <si>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</si>
  <si>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</si>
  <si>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</si>
  <si>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</si>
  <si>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</si>
  <si>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</si>
  <si>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</si>
  <si>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</si>
  <si>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</si>
  <si>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</si>
  <si>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</si>
  <si>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</si>
  <si>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</si>
  <si>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</si>
  <si>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</si>
  <si>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</si>
  <si>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</si>
  <si>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</si>
  <si>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</si>
  <si>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</si>
  <si>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</si>
  <si>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</si>
  <si>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</si>
  <si>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</si>
  <si>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</si>
  <si>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</si>
  <si>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</si>
  <si>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</si>
  <si>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</si>
  <si>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</si>
  <si>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</si>
  <si>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</si>
  <si>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</si>
  <si>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</si>
  <si>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</si>
  <si>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</si>
  <si>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</si>
  <si>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</si>
  <si>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</si>
  <si>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</si>
  <si>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</si>
  <si>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</si>
  <si>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</si>
  <si>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</si>
  <si>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</si>
  <si>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</si>
  <si>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</si>
  <si>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</si>
  <si>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</si>
  <si>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</si>
  <si>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</si>
  <si>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</si>
  <si>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</si>
  <si>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</si>
  <si>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</si>
  <si>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</si>
  <si>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</si>
  <si>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</si>
  <si>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</si>
  <si>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</si>
  <si>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</si>
  <si>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</si>
  <si>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</si>
  <si>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</si>
  <si>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</si>
  <si>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</si>
  <si>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</si>
  <si>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</si>
  <si>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</si>
  <si>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</si>
  <si>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</si>
  <si>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</si>
  <si>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</si>
  <si>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</si>
  <si>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</si>
  <si>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</si>
  <si>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</si>
  <si>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</si>
  <si>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</si>
  <si>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</si>
  <si>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</si>
  <si>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</si>
  <si>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</si>
  <si>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</si>
  <si>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</si>
  <si>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</si>
  <si>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</si>
  <si>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</si>
  <si>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</si>
  <si>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</si>
  <si>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</si>
  <si>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</si>
  <si>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</si>
  <si>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</si>
  <si>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</si>
  <si>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</si>
  <si>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</si>
  <si>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</si>
  <si>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</si>
  <si>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</si>
  <si>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</si>
  <si>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</si>
  <si>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</si>
  <si>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</si>
  <si>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</si>
  <si>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</si>
  <si>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</si>
  <si>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</si>
  <si>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</si>
  <si>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</si>
  <si>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</si>
  <si>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</si>
  <si>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</si>
  <si>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</si>
  <si>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</si>
  <si>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</si>
  <si>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</si>
  <si>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</si>
  <si>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</si>
  <si>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</si>
  <si>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</si>
  <si>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</si>
  <si>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</si>
  <si>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</si>
  <si>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</si>
  <si>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</si>
  <si>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</si>
  <si>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</si>
  <si>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</si>
  <si>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</si>
  <si>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</si>
  <si>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</si>
  <si>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</si>
  <si>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</si>
  <si>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</si>
  <si>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</si>
  <si>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</si>
  <si>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</si>
  <si>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</si>
  <si>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</si>
  <si>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</si>
  <si>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</si>
  <si>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</si>
  <si>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</si>
  <si>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</si>
  <si>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</si>
  <si>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</si>
  <si>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</si>
  <si>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</si>
  <si>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</si>
  <si>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</si>
  <si>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</si>
  <si>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</si>
  <si>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</si>
  <si>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</si>
  <si>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</si>
  <si>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</si>
  <si>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</si>
  <si>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</si>
  <si>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</si>
  <si>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</si>
  <si>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</si>
  <si>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</si>
  <si>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</si>
  <si>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</si>
  <si>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</si>
  <si>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</si>
  <si>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</si>
  <si>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</si>
  <si>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</si>
  <si>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</si>
  <si>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</si>
  <si>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</si>
  <si>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</si>
  <si>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</si>
  <si>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</si>
  <si>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</si>
  <si>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</si>
  <si>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</si>
  <si>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</si>
  <si>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</si>
  <si>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</si>
  <si>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</si>
  <si>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</si>
  <si>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</si>
  <si>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</si>
  <si>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</si>
  <si>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</si>
  <si>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</si>
  <si>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</si>
  <si>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</si>
  <si>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</si>
  <si>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</si>
  <si>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</si>
  <si>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</si>
  <si>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</si>
  <si>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</si>
  <si>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</si>
  <si>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</si>
  <si>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</si>
  <si>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</si>
  <si>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</si>
  <si>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</si>
  <si>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</si>
  <si>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</si>
  <si>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</si>
  <si>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</si>
  <si>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</si>
  <si>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</si>
  <si>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</si>
  <si>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</si>
  <si>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</si>
  <si>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</si>
  <si>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</si>
  <si>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</si>
  <si>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</si>
  <si>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</si>
  <si>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</si>
  <si>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</si>
  <si>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</si>
  <si>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</si>
  <si>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</si>
  <si>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</si>
  <si>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</si>
  <si>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</si>
  <si>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</si>
  <si>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</si>
  <si>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</si>
  <si>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</si>
  <si>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</si>
  <si>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</si>
  <si>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</si>
  <si>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</si>
  <si>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</si>
  <si>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</si>
  <si>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</si>
  <si>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</si>
  <si>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</si>
  <si>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</si>
  <si>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</si>
  <si>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</si>
  <si>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</si>
  <si>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</si>
  <si>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</si>
  <si>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</si>
  <si>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</si>
  <si>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</si>
  <si>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</si>
  <si>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</si>
  <si>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</si>
  <si>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</si>
  <si>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</si>
  <si>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</si>
  <si>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</si>
  <si>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</si>
  <si>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</si>
  <si>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</si>
  <si>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</si>
  <si>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</si>
  <si>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</si>
  <si>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</si>
  <si>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</si>
  <si>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</si>
  <si>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</si>
  <si>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</si>
  <si>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</si>
  <si>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</si>
  <si>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</si>
  <si>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</si>
  <si>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</si>
  <si>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</si>
  <si>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</si>
  <si>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</si>
  <si>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</si>
  <si>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</si>
  <si>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</si>
  <si>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</si>
  <si>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</si>
  <si>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</si>
  <si>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</si>
  <si>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</si>
  <si>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</si>
  <si>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</si>
  <si>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</si>
  <si>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</si>
  <si>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</si>
  <si>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</si>
  <si>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</si>
  <si>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</si>
  <si>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</si>
  <si>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</si>
  <si>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</si>
  <si>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</si>
  <si>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</si>
  <si>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</si>
  <si>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</si>
  <si>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</si>
  <si>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</si>
  <si>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</si>
  <si>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</si>
  <si>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</si>
  <si>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</si>
  <si>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</si>
  <si>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</si>
  <si>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</si>
  <si>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</si>
  <si>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</si>
  <si>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</si>
  <si>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</si>
  <si>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</si>
  <si>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</si>
  <si>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</si>
  <si>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</si>
  <si>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</si>
  <si>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</si>
  <si>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</si>
  <si>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</si>
  <si>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</si>
  <si>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</si>
  <si>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</si>
  <si>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</si>
  <si>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</si>
  <si>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</si>
  <si>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</si>
  <si>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</si>
  <si>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</si>
  <si>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</si>
  <si>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</si>
  <si>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</si>
  <si>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</si>
  <si>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</si>
  <si>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</si>
  <si>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</si>
  <si>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</si>
  <si>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</si>
  <si>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</si>
  <si>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</si>
  <si>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</si>
  <si>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</si>
  <si>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</si>
  <si>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</si>
  <si>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</si>
  <si>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</si>
  <si>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</si>
  <si>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</si>
  <si>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</si>
  <si>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</si>
  <si>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</si>
  <si>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</si>
  <si>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</si>
  <si>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</si>
  <si>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</si>
  <si>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</si>
  <si>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</si>
  <si>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</si>
  <si>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</si>
  <si>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</si>
  <si>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</si>
  <si>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</si>
  <si>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</si>
  <si>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</si>
  <si>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</si>
  <si>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</si>
  <si>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</si>
  <si>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</si>
  <si>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</si>
  <si>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</si>
  <si>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</si>
  <si>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</si>
  <si>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</si>
  <si>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</si>
  <si>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</si>
  <si>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</si>
  <si>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</si>
  <si>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</si>
  <si>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</si>
  <si>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</si>
  <si>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</si>
  <si>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</si>
  <si>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</si>
  <si>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</si>
  <si>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</si>
  <si>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</si>
  <si>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</si>
  <si>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</si>
  <si>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</si>
  <si>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</si>
  <si>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</si>
  <si>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</si>
  <si>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</si>
  <si>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</si>
  <si>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</si>
  <si>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</si>
  <si>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</si>
  <si>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</si>
  <si>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</si>
  <si>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</si>
  <si>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</si>
  <si>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</si>
  <si>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</si>
  <si>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</si>
  <si>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</si>
  <si>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</si>
  <si>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</si>
  <si>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</si>
  <si>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</si>
  <si>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</si>
  <si>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</si>
  <si>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</si>
  <si>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</si>
  <si>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</si>
  <si>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</si>
  <si>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</si>
  <si>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</si>
  <si>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</si>
  <si>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</si>
  <si>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</si>
  <si>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</si>
  <si>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</si>
  <si>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</si>
  <si>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</si>
  <si>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</si>
  <si>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</si>
  <si>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</si>
  <si>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</si>
  <si>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</si>
  <si>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</si>
  <si>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</si>
  <si>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</si>
  <si>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</si>
  <si>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</si>
  <si>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</si>
  <si>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</si>
  <si>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</si>
  <si>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</si>
  <si>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</si>
  <si>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</si>
  <si>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</si>
  <si>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</si>
  <si>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</si>
  <si>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</si>
  <si>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</si>
  <si>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</si>
  <si>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</si>
  <si>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</si>
  <si>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</si>
  <si>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</si>
  <si>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</si>
  <si>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</si>
  <si>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</si>
  <si>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</si>
  <si>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</si>
  <si>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</si>
  <si>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</si>
  <si>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</si>
  <si>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</si>
  <si>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</si>
  <si>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</si>
  <si>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</si>
  <si>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</si>
  <si>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</si>
  <si>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</si>
  <si>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</si>
  <si>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</si>
  <si>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</si>
  <si>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</si>
  <si>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</si>
  <si>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</si>
  <si>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</si>
  <si>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</si>
  <si>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</si>
  <si>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</si>
  <si>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</si>
  <si>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</si>
  <si>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</si>
  <si>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</si>
  <si>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</si>
  <si>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</si>
  <si>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</si>
  <si>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</si>
  <si>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</si>
  <si>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</si>
  <si>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</si>
  <si>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</si>
  <si>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</si>
  <si>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</si>
  <si>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</si>
  <si>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</si>
  <si>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</si>
  <si>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</si>
  <si>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</si>
  <si>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</si>
  <si>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</si>
  <si>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</si>
  <si>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</si>
  <si>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</si>
  <si>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</si>
  <si>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</si>
  <si>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</si>
  <si>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</si>
  <si>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</si>
  <si>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</si>
  <si>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</si>
  <si>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</si>
  <si>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</si>
  <si>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</si>
  <si>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</si>
  <si>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</si>
  <si>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</si>
  <si>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</si>
  <si>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</si>
  <si>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</si>
  <si>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</si>
  <si>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</si>
  <si>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</si>
  <si>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</si>
  <si>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</si>
  <si>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</si>
  <si>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</si>
  <si>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</si>
  <si>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</si>
  <si>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</si>
  <si>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</si>
  <si>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</si>
  <si>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</si>
  <si>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</si>
  <si>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</si>
  <si>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</si>
  <si>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</si>
  <si>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</si>
  <si>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</si>
  <si>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</si>
  <si>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</si>
  <si>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</si>
  <si>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</si>
  <si>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</si>
  <si>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</si>
  <si>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</si>
  <si>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</si>
  <si>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</si>
  <si>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</si>
  <si>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</si>
  <si>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</si>
  <si>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</si>
  <si>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</si>
  <si>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</si>
  <si>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</si>
  <si>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</si>
  <si>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</si>
  <si>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</si>
  <si>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</si>
  <si>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</si>
  <si>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</si>
  <si>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</si>
  <si>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</si>
  <si>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</si>
  <si>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</si>
  <si>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</si>
  <si>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</si>
  <si>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</si>
  <si>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</si>
  <si>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</si>
  <si>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</si>
  <si>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</si>
  <si>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</si>
  <si>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</si>
  <si>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</si>
  <si>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</si>
  <si>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</si>
  <si>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</si>
  <si>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</si>
  <si>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</si>
  <si>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</si>
  <si>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</si>
  <si>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</si>
  <si>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</si>
  <si>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</si>
  <si>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</si>
  <si>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</si>
  <si>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</si>
  <si>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</si>
  <si>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</si>
  <si>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</si>
  <si>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</si>
  <si>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</si>
  <si>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</si>
  <si>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</si>
  <si>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</si>
  <si>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</si>
  <si>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</si>
  <si>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</si>
  <si>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</si>
  <si>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</si>
  <si>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</si>
  <si>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</si>
  <si>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</si>
  <si>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</si>
  <si>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</si>
  <si>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</si>
  <si>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</si>
  <si>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</si>
  <si>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</si>
  <si>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</si>
  <si>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</si>
  <si>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</si>
  <si>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</si>
  <si>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</si>
  <si>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</si>
  <si>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</si>
  <si>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</si>
  <si>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</si>
  <si>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</si>
  <si>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</si>
  <si>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</si>
  <si>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</si>
  <si>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</si>
  <si>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</si>
  <si>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</si>
  <si>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</si>
  <si>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</si>
  <si>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</si>
  <si>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</si>
  <si>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</si>
  <si>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</si>
  <si>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</si>
  <si>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</si>
  <si>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</si>
  <si>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</si>
  <si>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</si>
  <si>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</si>
  <si>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</si>
  <si>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</si>
  <si>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</si>
  <si>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</si>
  <si>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</si>
  <si>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</si>
  <si>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</si>
  <si>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</si>
  <si>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</si>
  <si>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</si>
  <si>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</si>
  <si>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</si>
  <si>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</si>
  <si>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</si>
  <si>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</si>
  <si>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</si>
  <si>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</si>
  <si>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</si>
  <si>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</si>
  <si>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</si>
  <si>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</si>
  <si>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</si>
  <si>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</si>
  <si>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</si>
  <si>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</si>
  <si>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</si>
  <si>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</si>
  <si>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</si>
  <si>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</si>
  <si>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</si>
  <si>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</si>
  <si>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</si>
  <si>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</si>
  <si>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</si>
  <si>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</si>
  <si>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</si>
  <si>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</si>
  <si>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</si>
  <si>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</si>
  <si>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</si>
  <si>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</si>
  <si>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</si>
  <si>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</si>
  <si>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</si>
  <si>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</si>
  <si>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</si>
  <si>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</si>
  <si>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</si>
  <si>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</si>
  <si>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</si>
  <si>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</si>
  <si>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</si>
  <si>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</si>
  <si>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</si>
  <si>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</si>
  <si>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</si>
  <si>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</si>
  <si>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</si>
  <si>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</si>
  <si>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</si>
  <si>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</si>
  <si>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</si>
  <si>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</si>
  <si>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</si>
  <si>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</si>
  <si>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</si>
  <si>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</si>
  <si>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</si>
  <si>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</si>
  <si>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</si>
  <si>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</si>
  <si>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</si>
  <si>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</si>
  <si>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</si>
  <si>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</si>
  <si>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</si>
  <si>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</si>
  <si>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</si>
  <si>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</si>
  <si>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</si>
  <si>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</si>
  <si>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</si>
  <si>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</si>
  <si>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</si>
  <si>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</si>
  <si>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</si>
  <si>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</si>
  <si>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</si>
  <si>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</si>
  <si>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</si>
  <si>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</si>
  <si>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</si>
  <si>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</si>
  <si>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</si>
  <si>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</si>
  <si>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</si>
  <si>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</si>
  <si>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</si>
  <si>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</si>
  <si>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</si>
  <si>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</si>
  <si>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</si>
  <si>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</si>
  <si>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</si>
  <si>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</si>
  <si>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</si>
  <si>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</si>
  <si>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</si>
  <si>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</si>
  <si>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</si>
  <si>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</si>
  <si>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</si>
  <si>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</si>
  <si>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</si>
  <si>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</si>
  <si>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</si>
  <si>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</si>
  <si>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</si>
  <si>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</si>
  <si>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</si>
  <si>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</si>
  <si>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</si>
  <si>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</si>
  <si>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</si>
  <si>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</si>
  <si>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</si>
  <si>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</si>
  <si>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</si>
  <si>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</si>
  <si>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</si>
  <si>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</si>
  <si>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</si>
  <si>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</si>
  <si>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</si>
  <si>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</si>
  <si>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</si>
  <si>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</si>
  <si>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</si>
  <si>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</si>
  <si>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</si>
  <si>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</si>
  <si>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</si>
  <si>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</si>
  <si>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</si>
  <si>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</si>
  <si>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</si>
  <si>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</si>
  <si>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</si>
  <si>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</si>
  <si>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</si>
  <si>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</si>
  <si>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</si>
  <si>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</si>
  <si>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</si>
  <si>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</si>
  <si>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</si>
  <si>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</si>
  <si>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</si>
  <si>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</si>
  <si>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</si>
  <si>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</si>
  <si>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</si>
  <si>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</si>
  <si>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</si>
  <si>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</si>
  <si>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</si>
  <si>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</si>
  <si>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</si>
  <si>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</si>
  <si>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</si>
  <si>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</si>
  <si>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</si>
  <si>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</si>
  <si>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</si>
  <si>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</si>
  <si>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</si>
  <si>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</si>
  <si>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</si>
  <si>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</si>
  <si>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</si>
  <si>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</si>
  <si>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</si>
  <si>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</si>
  <si>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</si>
  <si>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</si>
  <si>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</si>
  <si>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</si>
  <si>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</si>
  <si>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</si>
  <si>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</si>
  <si>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</si>
  <si>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</si>
  <si>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</si>
  <si>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</si>
  <si>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</si>
  <si>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</si>
  <si>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</si>
  <si>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</si>
  <si>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</si>
  <si>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</si>
  <si>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</si>
  <si>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</si>
  <si>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</si>
  <si>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</si>
  <si>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</si>
  <si>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</si>
  <si>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</si>
  <si>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</si>
  <si>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</si>
  <si>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</si>
  <si>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</si>
  <si>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</si>
  <si>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</si>
  <si>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</si>
  <si>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</si>
  <si>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</si>
  <si>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</si>
  <si>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</si>
  <si>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</si>
  <si>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</si>
  <si>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</si>
  <si>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</si>
  <si>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</si>
  <si>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</si>
  <si>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</si>
  <si>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</si>
  <si>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</si>
  <si>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</si>
  <si>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</si>
  <si>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</si>
  <si>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</si>
  <si>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</si>
  <si>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</si>
  <si>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</si>
  <si>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</si>
  <si>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</si>
  <si>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</si>
  <si>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</si>
  <si>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</si>
  <si>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</si>
  <si>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</si>
  <si>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</si>
  <si>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</si>
  <si>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</si>
  <si>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</si>
  <si>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</si>
  <si>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</si>
  <si>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</si>
  <si>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</si>
  <si>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</si>
  <si>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</si>
  <si>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</si>
  <si>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</si>
  <si>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</si>
  <si>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</si>
  <si>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</si>
  <si>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</si>
  <si>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</si>
  <si>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</si>
  <si>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</si>
  <si>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</si>
  <si>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</si>
  <si>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</si>
  <si>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</si>
  <si>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</si>
  <si>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</si>
  <si>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</si>
  <si>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</si>
  <si>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</si>
  <si>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</si>
  <si>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</si>
  <si>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</si>
  <si>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</si>
  <si>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</si>
  <si>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</si>
  <si>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</si>
  <si>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</si>
  <si>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</si>
  <si>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</si>
  <si>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</si>
  <si>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</si>
  <si>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</si>
  <si>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</si>
  <si>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</si>
  <si>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</si>
  <si>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</si>
  <si>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</si>
  <si>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</si>
  <si>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</si>
  <si>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</si>
  <si>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</si>
  <si>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</si>
  <si>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</si>
  <si>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</si>
  <si>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</si>
  <si>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</si>
  <si>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</si>
  <si>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</si>
  <si>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</si>
  <si>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</si>
  <si>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</si>
  <si>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</si>
  <si>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</si>
  <si>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</si>
  <si>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</si>
  <si>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</si>
  <si>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</si>
  <si>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</si>
  <si>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</si>
  <si>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</si>
  <si>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</si>
  <si>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</si>
  <si>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</si>
  <si>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</si>
  <si>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</si>
  <si>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</si>
  <si>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</si>
  <si>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</si>
  <si>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</si>
  <si>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</si>
  <si>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</si>
  <si>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</si>
  <si>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</si>
  <si>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</si>
  <si>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</si>
  <si>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</si>
  <si>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</si>
  <si>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</si>
  <si>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</si>
  <si>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</si>
  <si>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</si>
  <si>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</si>
  <si>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</si>
  <si>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</si>
  <si>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</si>
  <si>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</si>
  <si>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</si>
  <si>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</si>
  <si>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</si>
  <si>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</si>
  <si>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</si>
  <si>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</si>
  <si>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</si>
  <si>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</si>
  <si>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</si>
  <si>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</si>
  <si>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</si>
  <si>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</si>
  <si>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</si>
  <si>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</si>
  <si>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</si>
  <si>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</si>
  <si>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</si>
  <si>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</si>
  <si>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</si>
  <si>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</si>
  <si>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</si>
  <si>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</si>
  <si>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</si>
  <si>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</si>
  <si>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</si>
  <si>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</si>
  <si>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</si>
  <si>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</si>
  <si>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</si>
  <si>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</si>
  <si>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</si>
  <si>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</si>
  <si>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</si>
  <si>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</si>
  <si>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</si>
  <si>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</si>
  <si>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</si>
  <si>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</si>
  <si>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</si>
  <si>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</si>
  <si>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</si>
  <si>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</si>
  <si>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</si>
  <si>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</si>
  <si>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</si>
  <si>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</si>
  <si>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</si>
  <si>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</si>
  <si>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</si>
  <si>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</si>
  <si>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</si>
  <si>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</si>
  <si>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</si>
  <si>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</si>
  <si>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</si>
  <si>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</si>
  <si>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</si>
  <si>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</si>
  <si>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</si>
  <si>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</si>
  <si>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</si>
  <si>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</si>
  <si>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</si>
  <si>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</si>
  <si>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</si>
  <si>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</si>
  <si>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</si>
  <si>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</si>
  <si>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</si>
  <si>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</si>
  <si>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</si>
  <si>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</si>
  <si>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</si>
  <si>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</si>
  <si>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</si>
  <si>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</si>
  <si>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</si>
  <si>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</si>
  <si>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</si>
  <si>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</si>
  <si>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</si>
  <si>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</si>
  <si>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</si>
  <si>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</si>
  <si>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</si>
  <si>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</si>
  <si>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</si>
  <si>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</si>
  <si>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</si>
  <si>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</si>
  <si>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</si>
  <si>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</si>
  <si>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</si>
  <si>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</si>
  <si>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</si>
  <si>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</si>
  <si>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</si>
  <si>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</si>
  <si>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</si>
  <si>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</si>
  <si>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</si>
  <si>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</si>
  <si>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</si>
  <si>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</si>
  <si>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</si>
  <si>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</si>
  <si>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</si>
  <si>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</si>
  <si>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</si>
  <si>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</si>
  <si>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</si>
  <si>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</si>
  <si>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</si>
  <si>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</si>
  <si>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</si>
  <si>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</si>
  <si>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</si>
  <si>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</si>
  <si>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</si>
  <si>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</si>
  <si>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</si>
  <si>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</si>
  <si>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</si>
  <si>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</si>
  <si>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</si>
  <si>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</si>
  <si>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</si>
  <si>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</si>
  <si>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</si>
  <si>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</si>
  <si>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</si>
  <si>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</si>
  <si>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</si>
  <si>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</si>
  <si>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</si>
  <si>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</si>
  <si>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</si>
  <si>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</si>
  <si>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</si>
  <si>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</si>
  <si>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</si>
  <si>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</si>
  <si>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</si>
  <si>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</si>
  <si>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</si>
  <si>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</si>
  <si>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</si>
  <si>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</si>
  <si>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</si>
  <si>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</si>
  <si>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</si>
  <si>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</si>
  <si>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</si>
  <si>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</si>
  <si>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</si>
  <si>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</si>
  <si>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</si>
  <si>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</si>
  <si>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</si>
  <si>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</si>
  <si>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</si>
  <si>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</si>
  <si>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</si>
  <si>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</si>
  <si>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</si>
  <si>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</si>
  <si>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</si>
  <si>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</si>
  <si>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</si>
  <si>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</si>
  <si>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</si>
  <si>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</si>
  <si>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</si>
  <si>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</si>
  <si>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</si>
  <si>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</si>
  <si>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</si>
  <si>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</si>
  <si>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</si>
  <si>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</si>
  <si>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</si>
  <si>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</si>
  <si>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</si>
  <si>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</si>
  <si>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</si>
  <si>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</si>
  <si>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</si>
  <si>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</si>
  <si>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</si>
  <si>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</si>
  <si>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</si>
  <si>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</si>
  <si>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</si>
  <si>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</si>
  <si>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</si>
  <si>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</si>
  <si>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</si>
  <si>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</si>
  <si>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</si>
  <si>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</si>
  <si>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</si>
  <si>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</si>
  <si>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</si>
  <si>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</si>
  <si>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</si>
  <si>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</si>
  <si>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</si>
  <si>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</si>
  <si>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</si>
  <si>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</si>
  <si>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</si>
  <si>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</si>
  <si>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</si>
  <si>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</si>
  <si>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</si>
  <si>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</si>
  <si>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</si>
  <si>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</si>
  <si>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</si>
  <si>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</si>
  <si>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</si>
  <si>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</si>
  <si>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</si>
  <si>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</si>
  <si>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</si>
  <si>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</si>
  <si>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</si>
  <si>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</si>
  <si>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</si>
  <si>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</si>
  <si>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</si>
  <si>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</si>
  <si>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</si>
  <si>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</si>
  <si>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</si>
  <si>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</si>
  <si>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</si>
  <si>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</si>
  <si>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</si>
  <si>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</si>
  <si>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</si>
  <si>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</si>
  <si>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</si>
  <si>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</si>
  <si>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</si>
  <si>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</si>
  <si>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</si>
  <si>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</si>
  <si>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</si>
  <si>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</si>
  <si>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</si>
  <si>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</si>
  <si>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</si>
  <si>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</si>
  <si>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</si>
  <si>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</si>
  <si>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</si>
  <si>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</si>
  <si>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</si>
  <si>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</si>
  <si>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</si>
  <si>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</si>
  <si>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</si>
  <si>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</si>
  <si>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</si>
  <si>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</si>
  <si>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</si>
  <si>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</si>
  <si>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</si>
  <si>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</si>
  <si>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</si>
  <si>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</si>
  <si>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</si>
  <si>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</si>
  <si>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</si>
  <si>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</si>
  <si>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</si>
  <si>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</si>
  <si>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</si>
  <si>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</si>
  <si>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</si>
  <si>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</si>
  <si>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</si>
  <si>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</si>
  <si>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</si>
  <si>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</si>
  <si>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</si>
  <si>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</si>
  <si>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</si>
  <si>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</si>
  <si>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</si>
  <si>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</si>
  <si>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</si>
  <si>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</si>
  <si>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</si>
  <si>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</si>
  <si>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</si>
  <si>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</si>
  <si>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</si>
  <si>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</si>
  <si>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</si>
  <si>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</si>
  <si>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</si>
  <si>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</si>
  <si>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</si>
  <si>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</si>
  <si>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</si>
  <si>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</si>
  <si>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</si>
  <si>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</si>
  <si>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</si>
  <si>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</si>
  <si>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</si>
  <si>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</si>
  <si>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</si>
  <si>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</si>
  <si>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</si>
  <si>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</si>
  <si>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</si>
  <si>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</si>
  <si>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</si>
  <si>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</si>
  <si>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</si>
  <si>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</si>
  <si>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</si>
  <si>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</si>
  <si>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</si>
  <si>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</si>
  <si>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</si>
  <si>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</si>
  <si>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</si>
  <si>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</si>
  <si>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</si>
  <si>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</si>
  <si>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</si>
  <si>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</si>
  <si>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</si>
  <si>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</si>
  <si>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</si>
  <si>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</si>
  <si>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</si>
  <si>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</si>
  <si>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</si>
  <si>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</si>
  <si>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</si>
  <si>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</si>
  <si>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</si>
  <si>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</si>
  <si>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</si>
  <si>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</si>
  <si>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</si>
  <si>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</si>
  <si>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</si>
  <si>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</si>
  <si>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</si>
  <si>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</si>
  <si>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</si>
  <si>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</si>
  <si>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</si>
  <si>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</si>
  <si>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</si>
  <si>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</si>
  <si>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</si>
  <si>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</si>
  <si>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</si>
  <si>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</si>
  <si>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</si>
  <si>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</si>
  <si>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</si>
  <si>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</si>
  <si>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</si>
  <si>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</si>
  <si>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</si>
  <si>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</si>
  <si>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</si>
  <si>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</si>
  <si>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</si>
  <si>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</si>
  <si>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</si>
  <si>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</si>
  <si>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</si>
  <si>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</si>
  <si>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</si>
  <si>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</si>
  <si>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</si>
  <si>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</si>
  <si>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</si>
  <si>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</si>
  <si>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</si>
  <si>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</si>
  <si>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</si>
  <si>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</si>
  <si>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</si>
  <si>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</si>
  <si>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</si>
  <si>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</si>
  <si>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</si>
  <si>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</si>
  <si>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</si>
  <si>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</si>
  <si>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</si>
  <si>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</si>
  <si>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</si>
  <si>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</si>
  <si>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</si>
  <si>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</si>
  <si>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</si>
  <si>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</si>
  <si>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</si>
  <si>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</si>
  <si>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</si>
  <si>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</si>
  <si>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</si>
  <si>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</si>
  <si>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</si>
  <si>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</si>
  <si>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</si>
  <si>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</si>
  <si>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</si>
  <si>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</si>
  <si>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</si>
  <si>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</si>
  <si>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</si>
  <si>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</si>
  <si>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</si>
  <si>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</si>
  <si>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</si>
  <si>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</si>
  <si>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</si>
  <si>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</si>
  <si>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</si>
  <si>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</si>
  <si>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</si>
  <si>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</si>
  <si>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</si>
  <si>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</si>
  <si>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</si>
  <si>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</si>
  <si>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</si>
  <si>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</si>
  <si>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</si>
  <si>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</si>
  <si>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</si>
  <si>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</si>
  <si>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</si>
  <si>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</si>
  <si>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</si>
  <si>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</si>
  <si>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</si>
  <si>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</si>
  <si>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</si>
  <si>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</si>
  <si>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</si>
  <si>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</si>
  <si>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</si>
  <si>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</si>
  <si>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</si>
  <si>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</si>
  <si>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</si>
  <si>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</si>
  <si>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</si>
  <si>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</si>
  <si>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</si>
  <si>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</si>
  <si>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</si>
  <si>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</si>
  <si>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</si>
  <si>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</si>
  <si>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</si>
  <si>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</si>
  <si>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</si>
  <si>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</si>
  <si>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</si>
  <si>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</si>
  <si>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</si>
  <si>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</si>
  <si>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</si>
  <si>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</si>
  <si>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</si>
  <si>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</si>
  <si>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</si>
  <si>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</si>
  <si>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</si>
  <si>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</si>
  <si>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</si>
  <si>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</si>
  <si>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</si>
  <si>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</si>
  <si>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</si>
  <si>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</si>
  <si>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</si>
  <si>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</si>
  <si>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</si>
  <si>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</si>
  <si>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</si>
  <si>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</si>
  <si>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</si>
  <si>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</si>
  <si>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</si>
  <si>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</si>
  <si>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</si>
  <si>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</si>
  <si>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</si>
  <si>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</si>
  <si>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</si>
  <si>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</si>
  <si>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</si>
  <si>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</si>
  <si>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</si>
  <si>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</si>
  <si>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</si>
  <si>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</si>
  <si>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</si>
  <si>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</si>
  <si>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</si>
  <si>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</si>
  <si>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</si>
  <si>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</si>
  <si>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</si>
  <si>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</si>
  <si>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</si>
  <si>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</si>
  <si>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</si>
  <si>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</si>
  <si>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</si>
  <si>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</si>
  <si>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</si>
  <si>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</si>
  <si>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</si>
  <si>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</si>
  <si>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</si>
  <si>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</si>
  <si>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</si>
  <si>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</si>
  <si>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</si>
  <si>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</si>
  <si>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</si>
  <si>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</si>
  <si>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</si>
  <si>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</si>
  <si>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</si>
  <si>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</si>
  <si>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</si>
  <si>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</si>
  <si>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</si>
  <si>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</si>
  <si>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</si>
  <si>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</si>
  <si>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</si>
  <si>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</si>
  <si>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</si>
  <si>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</si>
  <si>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</si>
  <si>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</si>
  <si>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</si>
  <si>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</si>
  <si>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</si>
  <si>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</si>
  <si>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</si>
  <si>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</si>
  <si>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</si>
  <si>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</si>
  <si>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</si>
  <si>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</si>
  <si>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</si>
  <si>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</si>
  <si>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</si>
  <si>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</si>
  <si>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</si>
  <si>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</si>
  <si>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</si>
  <si>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</si>
  <si>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</si>
  <si>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</si>
  <si>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</si>
  <si>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</si>
  <si>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</si>
  <si>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</si>
  <si>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</si>
  <si>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</si>
  <si>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</si>
  <si>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</si>
  <si>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</si>
  <si>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</si>
  <si>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</si>
  <si>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</si>
  <si>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</si>
  <si>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</si>
  <si>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</si>
  <si>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</si>
  <si>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</si>
  <si>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</si>
  <si>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</si>
  <si>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</si>
  <si>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</si>
  <si>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</si>
  <si>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</si>
  <si>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</si>
  <si>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</si>
  <si>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</si>
  <si>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</si>
  <si>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</si>
  <si>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</si>
  <si>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</si>
  <si>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</si>
  <si>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</si>
  <si>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</si>
  <si>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</si>
  <si>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</si>
  <si>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</si>
  <si>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</si>
  <si>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</si>
  <si>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</si>
  <si>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</si>
  <si>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</si>
  <si>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</si>
  <si>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</si>
  <si>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</si>
  <si>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</si>
  <si>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</si>
  <si>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</si>
  <si>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</si>
  <si>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</si>
  <si>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</si>
  <si>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</si>
  <si>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</si>
  <si>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</si>
  <si>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</si>
  <si>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</si>
  <si>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</si>
  <si>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</si>
  <si>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</si>
  <si>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</si>
  <si>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</si>
  <si>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</si>
  <si>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</si>
  <si>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</si>
  <si>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</si>
  <si>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</si>
  <si>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</si>
  <si>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</si>
  <si>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</si>
  <si>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</si>
  <si>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</si>
  <si>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</si>
  <si>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</si>
  <si>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</si>
  <si>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</si>
  <si>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</si>
  <si>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</si>
  <si>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</si>
  <si>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</si>
  <si>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</si>
  <si>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</si>
  <si>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</si>
  <si>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</si>
  <si>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</si>
  <si>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</si>
  <si>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</si>
  <si>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</si>
  <si>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</si>
  <si>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</si>
  <si>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</si>
  <si>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</si>
  <si>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</si>
  <si>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</si>
  <si>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</si>
  <si>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</si>
  <si>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</si>
  <si>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</si>
  <si>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</si>
  <si>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</si>
  <si>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</si>
  <si>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</si>
  <si>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</si>
  <si>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</si>
  <si>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</si>
  <si>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</si>
  <si>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</si>
  <si>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</si>
  <si>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</si>
  <si>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</si>
  <si>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</si>
  <si>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</si>
  <si>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</si>
  <si>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</si>
  <si>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</si>
  <si>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</si>
  <si>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</si>
  <si>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</si>
  <si>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</si>
  <si>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</si>
  <si>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</si>
  <si>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</si>
  <si>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</si>
  <si>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</si>
  <si>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</si>
  <si>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</si>
  <si>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</si>
  <si>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</si>
  <si>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</si>
  <si>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</si>
  <si>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</si>
  <si>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</si>
  <si>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</si>
  <si>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</si>
  <si>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</si>
  <si>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</si>
  <si>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</si>
  <si>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</si>
  <si>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</si>
  <si>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</si>
  <si>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</si>
  <si>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</si>
  <si>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</si>
  <si>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</si>
  <si>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</si>
  <si>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</si>
  <si>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</si>
  <si>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</si>
  <si>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</si>
  <si>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</si>
  <si>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</si>
  <si>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</si>
  <si>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</si>
  <si>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</si>
  <si>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</si>
  <si>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</si>
  <si>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</si>
  <si>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</si>
  <si>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</si>
  <si>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</si>
  <si>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</si>
  <si>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</si>
  <si>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</si>
  <si>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</si>
  <si>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</si>
  <si>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</si>
  <si>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</si>
  <si>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</si>
  <si>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</si>
  <si>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</si>
  <si>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</si>
  <si>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</si>
  <si>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</si>
  <si>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</si>
  <si>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</si>
  <si>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</si>
  <si>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</si>
  <si>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</si>
  <si>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</si>
  <si>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</si>
  <si>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</si>
  <si>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</si>
  <si>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</si>
  <si>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</si>
  <si>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</si>
  <si>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</si>
  <si>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</si>
  <si>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</si>
  <si>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</si>
  <si>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</si>
  <si>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</si>
  <si>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</si>
  <si>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</si>
  <si>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</si>
  <si>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</si>
  <si>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</si>
  <si>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</si>
  <si>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</si>
  <si>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</si>
  <si>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</si>
  <si>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</si>
  <si>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</si>
  <si>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</si>
  <si>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</si>
  <si>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</si>
  <si>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</si>
  <si>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</si>
  <si>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</si>
  <si>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</si>
  <si>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</si>
  <si>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</si>
  <si>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</si>
  <si>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</si>
  <si>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</si>
  <si>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</si>
  <si>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</si>
  <si>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</si>
  <si>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</si>
  <si>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</si>
  <si>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</si>
  <si>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</si>
  <si>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</si>
  <si>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</si>
  <si>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</si>
  <si>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</si>
  <si>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</si>
  <si>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</si>
  <si>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</si>
  <si>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</si>
  <si>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</si>
  <si>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</si>
  <si>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</si>
  <si>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</si>
  <si>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</si>
  <si>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</si>
  <si>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</si>
  <si>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</si>
  <si>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</si>
  <si>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</si>
  <si>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</si>
  <si>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</si>
  <si>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</si>
  <si>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</si>
  <si>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</si>
  <si>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</si>
  <si>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</si>
  <si>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</si>
  <si>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</si>
  <si>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</si>
  <si>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</si>
  <si>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</si>
  <si>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</si>
  <si>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</si>
  <si>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</si>
  <si>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</si>
  <si>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</si>
  <si>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</si>
  <si>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</si>
  <si>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</si>
  <si>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</si>
  <si>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</si>
  <si>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</si>
  <si>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</si>
  <si>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</si>
  <si>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</si>
  <si>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</si>
  <si>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</si>
  <si>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</si>
  <si>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</si>
  <si>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</si>
  <si>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</si>
  <si>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</si>
  <si>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</si>
  <si>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</si>
  <si>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</si>
  <si>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</si>
  <si>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</si>
  <si>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</si>
  <si>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</si>
  <si>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</si>
  <si>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</si>
  <si>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</si>
  <si>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</si>
  <si>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</si>
  <si>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</si>
  <si>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</si>
  <si>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</si>
  <si>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</si>
  <si>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</si>
  <si>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</si>
  <si>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</si>
  <si>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</si>
  <si>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</si>
  <si>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</si>
  <si>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</si>
  <si>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</si>
  <si>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</si>
  <si>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</si>
  <si>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</si>
  <si>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</si>
  <si>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</si>
  <si>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</si>
  <si>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</si>
  <si>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</si>
  <si>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</si>
  <si>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</si>
  <si>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</si>
  <si>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</si>
  <si>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</si>
  <si>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</si>
  <si>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</si>
  <si>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</si>
  <si>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</si>
  <si>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</si>
  <si>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</si>
  <si>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</si>
  <si>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</si>
  <si>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</si>
  <si>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</si>
  <si>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</si>
  <si>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</si>
  <si>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</si>
  <si>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</si>
  <si>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</si>
  <si>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</si>
  <si>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</si>
  <si>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</si>
  <si>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</si>
  <si>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</si>
  <si>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</si>
  <si>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</si>
  <si>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</si>
  <si>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</si>
  <si>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</si>
  <si>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</si>
  <si>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</si>
  <si>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</si>
  <si>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</si>
  <si>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</si>
  <si>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</si>
  <si>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</si>
  <si>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</si>
  <si>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</si>
  <si>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</si>
  <si>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</si>
  <si>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</si>
  <si>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</si>
  <si>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</si>
  <si>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</si>
  <si>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</si>
  <si>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</si>
  <si>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</si>
  <si>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</si>
  <si>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</si>
  <si>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</si>
  <si>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</si>
  <si>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</si>
  <si>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</si>
  <si>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</si>
  <si>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</si>
  <si>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</si>
  <si>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</si>
  <si>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</si>
  <si>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</si>
  <si>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</si>
  <si>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</si>
  <si>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</si>
  <si>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</si>
  <si>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</si>
  <si>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</si>
  <si>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</si>
  <si>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</si>
  <si>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</si>
  <si>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</si>
  <si>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</si>
  <si>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</si>
  <si>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</si>
  <si>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</si>
  <si>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</si>
  <si>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</si>
  <si>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</si>
  <si>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</si>
  <si>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</si>
  <si>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</si>
  <si>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</si>
  <si>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</si>
  <si>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</si>
  <si>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</si>
  <si>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</si>
  <si>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</si>
  <si>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</si>
  <si>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</si>
  <si>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</si>
  <si>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</si>
  <si>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</si>
  <si>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</si>
  <si>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</si>
  <si>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</si>
  <si>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</si>
  <si>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</si>
  <si>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</si>
  <si>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</si>
  <si>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</si>
  <si>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</si>
  <si>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</si>
  <si>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</si>
  <si>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</si>
  <si>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</si>
  <si>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</si>
  <si>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</si>
  <si>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</si>
  <si>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</si>
  <si>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</si>
  <si>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</si>
  <si>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</si>
  <si>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</si>
  <si>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</si>
  <si>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</si>
  <si>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</si>
  <si>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</si>
  <si>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</si>
  <si>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</si>
  <si>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</si>
  <si>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</si>
  <si>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</si>
  <si>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</si>
  <si>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</si>
  <si>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</si>
  <si>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</si>
  <si>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</si>
  <si>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</si>
  <si>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</si>
  <si>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</si>
  <si>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</si>
  <si>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</si>
  <si>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</si>
  <si>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</si>
  <si>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</si>
  <si>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</si>
  <si>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</si>
  <si>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</si>
  <si>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</si>
  <si>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</si>
  <si>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</si>
  <si>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</si>
  <si>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</si>
  <si>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</si>
  <si>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</si>
  <si>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</si>
  <si>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</si>
  <si>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</si>
  <si>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</si>
  <si>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</si>
  <si>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</si>
  <si>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</si>
  <si>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</si>
  <si>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</si>
  <si>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</si>
  <si>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</si>
  <si>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</si>
  <si>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</si>
  <si>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</si>
  <si>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</si>
  <si>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</si>
  <si>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</si>
  <si>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</si>
  <si>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</si>
  <si>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</si>
  <si>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</si>
  <si>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</si>
  <si>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</si>
  <si>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</si>
  <si>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</si>
  <si>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</si>
  <si>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</si>
  <si>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</si>
  <si>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</si>
  <si>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</si>
  <si>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</si>
  <si>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</si>
  <si>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</si>
  <si>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</si>
  <si>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</si>
  <si>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</si>
  <si>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</si>
  <si>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</si>
  <si>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</si>
  <si>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</si>
  <si>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</si>
  <si>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</si>
  <si>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</si>
  <si>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</si>
  <si>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</si>
  <si>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</si>
  <si>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</si>
  <si>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</si>
  <si>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</si>
  <si>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</si>
  <si>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</si>
  <si>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</si>
  <si>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</si>
  <si>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</si>
  <si>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</si>
  <si>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</si>
  <si>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</si>
  <si>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</si>
  <si>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</si>
  <si>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</si>
  <si>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</si>
  <si>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</si>
  <si>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</si>
  <si>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</si>
  <si>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</si>
  <si>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</si>
  <si>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</si>
  <si>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</si>
  <si>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</si>
  <si>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</si>
  <si>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</si>
  <si>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</si>
  <si>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</si>
  <si>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</si>
  <si>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</si>
  <si>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</si>
  <si>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</si>
  <si>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</si>
  <si>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</si>
  <si>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</si>
  <si>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</si>
  <si>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</si>
  <si>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</si>
  <si>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</si>
  <si>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</si>
  <si>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</si>
  <si>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</si>
  <si>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</si>
  <si>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</si>
  <si>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</si>
  <si>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</si>
  <si>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</si>
  <si>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</si>
  <si>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</si>
  <si>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</si>
  <si>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</si>
  <si>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</si>
  <si>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</si>
  <si>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</si>
  <si>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</si>
  <si>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</si>
  <si>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</si>
  <si>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</si>
  <si>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</si>
  <si>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</si>
  <si>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</si>
  <si>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</si>
  <si>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</si>
  <si>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</si>
  <si>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</si>
  <si>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</si>
  <si>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</si>
  <si>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</si>
  <si>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</si>
  <si>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</si>
  <si>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</si>
  <si>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</si>
  <si>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</si>
  <si>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</si>
  <si>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</si>
  <si>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</si>
  <si>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</si>
  <si>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</si>
  <si>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</si>
  <si>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</si>
  <si>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</si>
  <si>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</si>
  <si>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</si>
  <si>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</si>
  <si>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</si>
  <si>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</si>
  <si>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</si>
  <si>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</si>
  <si>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</si>
  <si>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</si>
  <si>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</si>
  <si>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</si>
  <si>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</si>
  <si>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</si>
  <si>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</si>
  <si>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</si>
  <si>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</si>
  <si>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</si>
  <si>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</si>
  <si>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</si>
  <si>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</si>
  <si>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</si>
  <si>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</si>
  <si>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</si>
  <si>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</si>
  <si>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</si>
  <si>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</si>
  <si>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</si>
  <si>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</si>
  <si>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</si>
  <si>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</si>
  <si>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</si>
  <si>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</si>
  <si>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</si>
  <si>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</si>
  <si>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</si>
  <si>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</si>
  <si>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</si>
  <si>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</si>
  <si>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</si>
  <si>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</si>
  <si>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</si>
  <si>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</si>
  <si>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</si>
  <si>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</si>
  <si>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</si>
  <si>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</si>
  <si>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</si>
  <si>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</si>
  <si>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</si>
  <si>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</si>
  <si>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</si>
  <si>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</si>
  <si>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</si>
  <si>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</si>
  <si>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</si>
  <si>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</si>
  <si>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</si>
  <si>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</si>
  <si>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</si>
  <si>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</si>
  <si>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</si>
  <si>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</si>
  <si>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</si>
  <si>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</si>
  <si>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</si>
  <si>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</si>
  <si>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</si>
  <si>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</si>
  <si>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</si>
  <si>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</si>
  <si>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</si>
  <si>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</si>
  <si>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</si>
  <si>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</si>
  <si>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</si>
  <si>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</si>
  <si>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</si>
  <si>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</si>
  <si>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</si>
  <si>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</si>
  <si>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</si>
  <si>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</si>
  <si>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</si>
  <si>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</si>
  <si>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</si>
  <si>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</si>
  <si>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</si>
  <si>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</si>
  <si>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</si>
  <si>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</si>
  <si>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</si>
  <si>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</si>
  <si>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</si>
  <si>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</si>
  <si>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</si>
  <si>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</si>
  <si>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</si>
  <si>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</si>
  <si>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</si>
  <si>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</si>
  <si>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</si>
  <si>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</si>
  <si>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</si>
  <si>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</si>
  <si>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</si>
  <si>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</si>
  <si>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</si>
  <si>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</si>
  <si>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</si>
  <si>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</si>
  <si>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</si>
  <si>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</si>
  <si>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</si>
  <si>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</si>
  <si>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</si>
  <si>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</si>
  <si>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</si>
  <si>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</si>
  <si>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</si>
  <si>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</si>
  <si>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</si>
  <si>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</si>
  <si>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</si>
  <si>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</si>
  <si>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</si>
  <si>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</si>
  <si>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</si>
  <si>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</si>
  <si>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</si>
  <si>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</si>
  <si>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</si>
  <si>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</si>
  <si>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</si>
  <si>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</si>
  <si>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</si>
  <si>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</si>
  <si>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</si>
  <si>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</si>
  <si>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</si>
  <si>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</si>
  <si>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</si>
  <si>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</si>
  <si>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</si>
  <si>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</si>
  <si>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</si>
  <si>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</si>
  <si>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</si>
  <si>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</si>
  <si>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</si>
  <si>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</si>
  <si>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</si>
  <si>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</si>
  <si>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</si>
  <si>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</si>
  <si>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</si>
  <si>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</si>
  <si>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</si>
  <si>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</si>
  <si>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</si>
  <si>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</si>
  <si>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</si>
  <si>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</si>
  <si>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</si>
  <si>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</si>
  <si>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</si>
  <si>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</si>
  <si>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</si>
  <si>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</si>
  <si>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</si>
  <si>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</si>
  <si>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</si>
  <si>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</si>
  <si>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</si>
  <si>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</si>
  <si>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</si>
  <si>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</si>
  <si>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</si>
  <si>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</si>
  <si>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</si>
  <si>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</si>
  <si>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</si>
  <si>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</si>
  <si>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</si>
  <si>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</si>
  <si>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</si>
  <si>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</si>
  <si>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</si>
  <si>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</si>
  <si>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</si>
  <si>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</si>
  <si>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</si>
  <si>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</si>
  <si>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</si>
  <si>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</si>
  <si>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</si>
  <si>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</si>
  <si>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</si>
  <si>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</si>
  <si>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</si>
  <si>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</si>
  <si>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</si>
  <si>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</si>
  <si>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</si>
  <si>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</si>
  <si>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</si>
  <si>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</si>
  <si>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</si>
  <si>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</si>
  <si>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</si>
  <si>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</si>
  <si>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</si>
  <si>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</si>
  <si>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</si>
  <si>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</si>
  <si>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</si>
  <si>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</si>
  <si>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</si>
  <si>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</si>
  <si>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</si>
  <si>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</si>
  <si>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</si>
  <si>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</si>
  <si>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</si>
  <si>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</si>
  <si>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</si>
  <si>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</si>
  <si>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</si>
  <si>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</si>
  <si>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</si>
  <si>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</si>
  <si>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</si>
  <si>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</si>
  <si>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</si>
  <si>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</si>
  <si>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</si>
  <si>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</si>
  <si>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</si>
  <si>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</si>
  <si>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</si>
  <si>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</si>
  <si>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</si>
  <si>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</si>
  <si>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</si>
  <si>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</si>
  <si>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</si>
  <si>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</si>
  <si>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</si>
  <si>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</si>
  <si>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</si>
  <si>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</si>
  <si>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</si>
  <si>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</si>
  <si>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</si>
  <si>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</si>
  <si>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</si>
  <si>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</si>
  <si>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</si>
  <si>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</si>
  <si>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</si>
  <si>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</si>
  <si>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</si>
  <si>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</si>
  <si>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</si>
  <si>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</si>
  <si>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</si>
  <si>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</si>
  <si>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</si>
  <si>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</si>
  <si>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</si>
  <si>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</si>
  <si>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</si>
  <si>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</si>
  <si>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</si>
  <si>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</si>
  <si>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</si>
  <si>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</si>
  <si>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</si>
  <si>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</si>
  <si>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</si>
  <si>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</si>
  <si>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</si>
  <si>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</si>
  <si>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</si>
  <si>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</si>
  <si>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</si>
  <si>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</si>
  <si>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</si>
  <si>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</si>
  <si>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</si>
  <si>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</si>
  <si>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</si>
  <si>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</si>
  <si>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</si>
  <si>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</si>
  <si>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</si>
  <si>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</si>
  <si>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</si>
  <si>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</si>
  <si>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</si>
  <si>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</si>
  <si>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</si>
  <si>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</si>
  <si>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</si>
  <si>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</si>
  <si>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</si>
  <si>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</si>
  <si>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</si>
  <si>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</si>
  <si>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</si>
  <si>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</si>
  <si>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</si>
  <si>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</si>
  <si>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</si>
  <si>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</si>
  <si>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</si>
  <si>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</si>
  <si>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</si>
  <si>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</si>
  <si>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</si>
  <si>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</si>
  <si>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</si>
  <si>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</si>
  <si>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</si>
  <si>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</si>
  <si>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</si>
  <si>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</si>
  <si>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</si>
  <si>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</si>
  <si>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</si>
  <si>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</si>
  <si>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</si>
  <si>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</si>
  <si>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</si>
  <si>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</si>
  <si>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</si>
  <si>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</si>
  <si>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</si>
  <si>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</si>
  <si>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</si>
  <si>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</si>
  <si>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</si>
  <si>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</si>
  <si>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</si>
  <si>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</si>
  <si>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</si>
  <si>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</si>
  <si>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</si>
  <si>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</si>
  <si>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</si>
  <si>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</si>
  <si>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</si>
  <si>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</si>
  <si>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</si>
  <si>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</si>
  <si>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</si>
  <si>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</si>
  <si>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</si>
  <si>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</si>
  <si>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</si>
  <si>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</si>
  <si>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</si>
  <si>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</si>
  <si>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</si>
  <si>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</si>
  <si>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</si>
  <si>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</si>
  <si>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</si>
  <si>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</si>
  <si>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</si>
  <si>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</si>
  <si>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</si>
  <si>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</si>
  <si>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</si>
  <si>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</si>
  <si>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</si>
  <si>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</si>
  <si>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</si>
  <si>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</si>
  <si>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</si>
  <si>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</si>
  <si>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</si>
  <si>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</si>
  <si>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</si>
  <si>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</si>
  <si>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</si>
  <si>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</si>
  <si>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</si>
  <si>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</si>
  <si>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</si>
  <si>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</si>
  <si>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</si>
  <si>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</si>
  <si>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</si>
  <si>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</si>
  <si>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</si>
  <si>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</si>
  <si>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</si>
  <si>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</si>
  <si>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</si>
  <si>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</si>
  <si>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</si>
  <si>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</si>
  <si>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</si>
  <si>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</si>
  <si>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</si>
  <si>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</si>
  <si>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</si>
  <si>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</si>
  <si>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</si>
  <si>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</si>
  <si>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</si>
  <si>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</si>
  <si>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</si>
  <si>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</si>
  <si>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</si>
  <si>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</si>
  <si>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</si>
  <si>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</si>
  <si>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</si>
  <si>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</si>
  <si>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</si>
  <si>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</si>
  <si>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</si>
  <si>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</si>
  <si>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</si>
  <si>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</si>
  <si>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</si>
  <si>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</si>
  <si>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</si>
  <si>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</si>
  <si>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</si>
  <si>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</si>
  <si>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</si>
  <si>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</si>
  <si>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</si>
  <si>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</si>
  <si>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</si>
  <si>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</si>
  <si>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</si>
  <si>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</si>
  <si>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</si>
  <si>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</si>
  <si>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</si>
  <si>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</si>
  <si>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</si>
  <si>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</si>
  <si>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</si>
  <si>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</si>
  <si>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</si>
  <si>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</si>
  <si>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</si>
  <si>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</si>
  <si>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</si>
  <si>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</si>
  <si>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</si>
  <si>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</si>
  <si>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</si>
  <si>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</si>
  <si>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</si>
  <si>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</si>
  <si>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</si>
  <si>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</si>
  <si>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</si>
  <si>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</si>
  <si>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</si>
  <si>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</si>
  <si>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</si>
  <si>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</si>
  <si>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</si>
  <si>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</si>
  <si>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</si>
  <si>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</si>
  <si>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</si>
  <si>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</si>
  <si>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</si>
  <si>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</si>
  <si>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</si>
  <si>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</si>
  <si>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</si>
  <si>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</si>
  <si>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</si>
  <si>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</si>
  <si>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</si>
  <si>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</si>
  <si>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</si>
  <si>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</si>
  <si>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</si>
  <si>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</si>
  <si>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</si>
  <si>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</si>
  <si>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</si>
  <si>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</si>
  <si>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</si>
  <si>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</si>
  <si>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</si>
  <si>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</si>
  <si>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</si>
  <si>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</si>
  <si>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</si>
  <si>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</si>
  <si>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</si>
  <si>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</si>
  <si>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</si>
  <si>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</si>
  <si>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</si>
  <si>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</si>
  <si>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</si>
  <si>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</si>
  <si>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</si>
  <si>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</si>
  <si>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</si>
  <si>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</si>
  <si>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</si>
  <si>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</si>
  <si>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</si>
  <si>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</si>
  <si>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</si>
  <si>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</si>
  <si>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</si>
  <si>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</si>
  <si>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</si>
  <si>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</si>
  <si>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</si>
  <si>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</si>
  <si>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</si>
  <si>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</si>
  <si>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</si>
  <si>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</si>
  <si>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</si>
  <si>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</si>
  <si>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</si>
  <si>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</si>
  <si>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</si>
  <si>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</si>
  <si>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</si>
  <si>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</si>
  <si>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</si>
  <si>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</si>
  <si>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</si>
  <si>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</si>
  <si>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</si>
  <si>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</si>
  <si>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</si>
  <si>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</si>
  <si>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</si>
  <si>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</si>
  <si>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</si>
  <si>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</si>
  <si>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</si>
  <si>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</si>
  <si>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</si>
  <si>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</si>
  <si>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</si>
  <si>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</si>
  <si>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</si>
  <si>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</si>
  <si>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</si>
  <si>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</si>
  <si>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</si>
  <si>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</si>
  <si>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</si>
  <si>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</si>
  <si>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</si>
  <si>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</si>
  <si>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</si>
  <si>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</si>
  <si>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</si>
  <si>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</si>
  <si>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</si>
  <si>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</si>
  <si>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</si>
  <si>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</si>
  <si>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</si>
  <si>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</si>
  <si>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</si>
  <si>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</si>
  <si>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</si>
  <si>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</si>
  <si>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</si>
  <si>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</si>
  <si>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</si>
  <si>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</si>
  <si>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</si>
  <si>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</si>
  <si>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</si>
  <si>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</si>
  <si>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</si>
  <si>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</si>
  <si>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</si>
  <si>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</si>
  <si>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</si>
  <si>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</si>
  <si>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</si>
  <si>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</si>
  <si>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</si>
  <si>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</si>
  <si>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</si>
  <si>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</si>
  <si>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</si>
  <si>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</si>
  <si>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</si>
  <si>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</si>
  <si>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</si>
  <si>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</si>
  <si>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</si>
  <si>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</si>
  <si>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</si>
  <si>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</si>
  <si>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</si>
  <si>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</si>
  <si>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</si>
  <si>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</si>
  <si>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</si>
  <si>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</si>
  <si>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</si>
  <si>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</si>
  <si>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</si>
  <si>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</si>
  <si>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</si>
  <si>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</si>
  <si>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</si>
  <si>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</si>
  <si>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</si>
  <si>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</si>
  <si>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</si>
  <si>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</si>
  <si>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</si>
  <si>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</si>
  <si>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</si>
  <si>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</si>
  <si>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</si>
  <si>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</si>
  <si>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</si>
  <si>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</si>
  <si>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</si>
  <si>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</si>
  <si>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</si>
  <si>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</si>
  <si>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</si>
  <si>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</si>
  <si>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</si>
  <si>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</si>
  <si>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</si>
  <si>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</si>
  <si>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</si>
  <si>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</si>
  <si>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</si>
  <si>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</si>
  <si>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</si>
  <si>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</si>
  <si>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</si>
  <si>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</si>
  <si>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</si>
  <si>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</si>
  <si>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</si>
  <si>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</si>
  <si>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</si>
  <si>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</si>
  <si>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</si>
  <si>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</si>
  <si>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</si>
  <si>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</si>
  <si>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</si>
  <si>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</si>
  <si>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</si>
  <si>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</si>
  <si>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</si>
  <si>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</si>
  <si>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</si>
  <si>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</si>
  <si>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</si>
  <si>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</si>
  <si>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</si>
  <si>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</si>
  <si>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</si>
  <si>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</si>
  <si>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</si>
  <si>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</si>
  <si>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</si>
  <si>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</si>
  <si>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</si>
  <si>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</si>
  <si>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</si>
  <si>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</si>
  <si>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</si>
  <si>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</si>
  <si>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</si>
  <si>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</si>
  <si>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</si>
  <si>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</si>
  <si>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</si>
  <si>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</si>
  <si>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</si>
  <si>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</si>
  <si>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</si>
  <si>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</si>
  <si>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</si>
  <si>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</si>
  <si>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</si>
  <si>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</si>
  <si>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</si>
  <si>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</si>
  <si>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</si>
  <si>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</si>
  <si>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</si>
  <si>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</si>
  <si>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</si>
  <si>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</si>
  <si>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</si>
  <si>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</si>
  <si>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</si>
  <si>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</si>
  <si>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</si>
  <si>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</si>
  <si>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</si>
  <si>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</si>
  <si>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</si>
  <si>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</si>
  <si>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</si>
  <si>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</si>
  <si>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</si>
  <si>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</si>
  <si>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</si>
  <si>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</si>
  <si>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</si>
  <si>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</si>
  <si>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</si>
  <si>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</si>
  <si>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</si>
  <si>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</si>
  <si>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</si>
  <si>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</si>
  <si>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</si>
  <si>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</si>
  <si>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</si>
  <si>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</si>
  <si>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</si>
  <si>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</si>
  <si>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</si>
  <si>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</si>
  <si>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</si>
  <si>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</si>
  <si>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</si>
  <si>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</si>
  <si>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</si>
  <si>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</si>
  <si>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</si>
  <si>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</si>
  <si>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</si>
  <si>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</si>
  <si>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</si>
  <si>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</si>
  <si>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</si>
  <si>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</si>
  <si>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</si>
  <si>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</si>
  <si>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</si>
  <si>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</si>
  <si>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</si>
  <si>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</si>
  <si>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</si>
  <si>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</si>
  <si>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</si>
  <si>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</si>
  <si>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</si>
  <si>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</si>
  <si>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</si>
  <si>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</si>
  <si>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</si>
  <si>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</si>
  <si>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</si>
  <si>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</si>
  <si>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</si>
  <si>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</si>
  <si>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</si>
  <si>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</si>
  <si>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</si>
  <si>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</si>
  <si>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</si>
  <si>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</si>
  <si>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</si>
  <si>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</si>
  <si>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</si>
  <si>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</si>
  <si>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</si>
  <si>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</si>
  <si>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</si>
  <si>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</si>
  <si>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</si>
  <si>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</si>
  <si>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</si>
  <si>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</si>
  <si>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</si>
  <si>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</si>
  <si>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</si>
  <si>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</si>
  <si>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</si>
  <si>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</si>
  <si>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</si>
  <si>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</si>
  <si>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</si>
  <si>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</si>
  <si>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</si>
  <si>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</si>
  <si>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</si>
  <si>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</si>
  <si>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</si>
  <si>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</si>
  <si>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</si>
  <si>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</si>
  <si>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</si>
  <si>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</si>
  <si>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</si>
  <si>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</si>
  <si>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</si>
  <si>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</si>
  <si>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</si>
  <si>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</si>
  <si>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</si>
  <si>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</si>
  <si>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</si>
  <si>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</si>
  <si>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</si>
  <si>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</si>
  <si>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</si>
  <si>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</si>
  <si>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</si>
  <si>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</si>
  <si>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</si>
  <si>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</si>
  <si>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</si>
  <si>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</si>
  <si>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</si>
  <si>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</si>
  <si>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</si>
  <si>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</si>
  <si>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</si>
  <si>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</si>
  <si>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</si>
  <si>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</si>
  <si>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</si>
  <si>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</si>
  <si>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</si>
  <si>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</si>
  <si>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</si>
  <si>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</si>
  <si>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</si>
  <si>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</si>
  <si>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</si>
  <si>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</si>
  <si>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</si>
  <si>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</si>
  <si>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</si>
  <si>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</si>
  <si>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</si>
  <si>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</si>
  <si>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</si>
  <si>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</si>
  <si>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</si>
  <si>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</si>
  <si>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</si>
  <si>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</si>
  <si>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</si>
  <si>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</si>
  <si>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</si>
  <si>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</si>
  <si>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</si>
  <si>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</si>
  <si>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</si>
  <si>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</si>
  <si>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</si>
  <si>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</si>
  <si>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</si>
  <si>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</si>
  <si>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</si>
  <si>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</si>
  <si>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</si>
  <si>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</si>
  <si>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</si>
  <si>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</si>
  <si>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</si>
  <si>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</si>
  <si>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</si>
  <si>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</si>
  <si>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</si>
  <si>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</si>
  <si>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</si>
  <si>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</si>
  <si>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</si>
  <si>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</si>
  <si>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</si>
  <si>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</si>
  <si>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</si>
  <si>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</si>
  <si>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</si>
  <si>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</si>
  <si>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</si>
  <si>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</si>
  <si>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</si>
  <si>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</si>
  <si>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</si>
  <si>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</si>
  <si>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</si>
  <si>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</si>
  <si>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</si>
  <si>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</si>
  <si>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</si>
  <si>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</si>
  <si>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</si>
  <si>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</si>
  <si>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</si>
  <si>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</si>
  <si>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</si>
  <si>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</si>
  <si>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</si>
  <si>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</si>
  <si>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</si>
  <si>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</si>
  <si>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</si>
  <si>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</si>
  <si>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</si>
  <si>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</si>
  <si>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</si>
  <si>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</si>
  <si>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</si>
  <si>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</si>
  <si>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</si>
  <si>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</si>
  <si>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</si>
  <si>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</si>
  <si>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</si>
  <si>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</si>
  <si>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</si>
  <si>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</si>
  <si>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</si>
  <si>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</si>
  <si>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</si>
  <si>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</si>
  <si>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</si>
  <si>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</si>
  <si>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</si>
  <si>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</si>
  <si>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</si>
  <si>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</si>
  <si>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</si>
  <si>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</si>
  <si>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</si>
  <si>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</si>
  <si>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</si>
  <si>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</si>
  <si>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</si>
  <si>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</si>
  <si>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</si>
  <si>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</si>
  <si>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</si>
  <si>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</si>
  <si>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</si>
  <si>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</si>
  <si>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</si>
  <si>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</si>
  <si>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</si>
  <si>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</si>
  <si>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</si>
  <si>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</si>
  <si>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</si>
  <si>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</si>
  <si>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</si>
  <si>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</si>
  <si>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</si>
  <si>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</si>
  <si>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</si>
  <si>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</si>
  <si>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</si>
  <si>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</si>
  <si>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</si>
  <si>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</si>
  <si>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</si>
  <si>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</si>
  <si>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</si>
  <si>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</si>
  <si>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</si>
  <si>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</si>
  <si>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</si>
  <si>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</si>
  <si>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</si>
  <si>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</si>
  <si>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</si>
  <si>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</si>
  <si>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</si>
  <si>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</si>
  <si>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</si>
  <si>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</si>
  <si>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</si>
  <si>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</si>
  <si>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</si>
  <si>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</si>
  <si>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</si>
  <si>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</si>
  <si>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</si>
  <si>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</si>
  <si>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</si>
  <si>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</si>
  <si>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</si>
  <si>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</si>
  <si>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</si>
  <si>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</si>
  <si>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</si>
  <si>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</si>
  <si>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</si>
  <si>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</si>
  <si>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</si>
  <si>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</si>
  <si>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</si>
  <si>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</si>
  <si>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</si>
  <si>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</si>
  <si>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</si>
  <si>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</si>
  <si>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</si>
  <si>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</si>
  <si>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</si>
  <si>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</si>
  <si>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</si>
  <si>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</si>
  <si>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</si>
  <si>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</si>
  <si>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</si>
  <si>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</si>
  <si>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</si>
  <si>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</si>
  <si>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</si>
  <si>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</si>
  <si>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</si>
  <si>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</si>
  <si>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</si>
  <si>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</si>
  <si>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</si>
  <si>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</si>
  <si>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</si>
  <si>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</si>
  <si>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</si>
  <si>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</si>
  <si>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</si>
  <si>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</si>
  <si>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</si>
  <si>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</si>
  <si>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</si>
  <si>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</si>
  <si>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</si>
  <si>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</si>
  <si>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</si>
  <si>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</si>
  <si>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</si>
  <si>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</si>
  <si>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</si>
  <si>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</si>
  <si>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</si>
  <si>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</si>
  <si>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</si>
  <si>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</si>
  <si>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</si>
  <si>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</si>
  <si>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</si>
  <si>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</si>
  <si>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</si>
  <si>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</si>
  <si>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</si>
  <si>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</si>
  <si>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</si>
  <si>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</si>
  <si>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</si>
  <si>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</si>
  <si>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</si>
  <si>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</si>
  <si>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</si>
  <si>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</si>
  <si>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</si>
  <si>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</si>
  <si>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</si>
  <si>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</si>
  <si>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</si>
  <si>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</si>
  <si>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</si>
  <si>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</si>
  <si>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</si>
  <si>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</si>
  <si>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</si>
  <si>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</si>
  <si>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</si>
  <si>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</si>
  <si>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</si>
  <si>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</si>
  <si>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</si>
  <si>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</si>
  <si>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</si>
  <si>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</si>
  <si>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</si>
  <si>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</si>
  <si>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</si>
  <si>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</si>
  <si>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</si>
  <si>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</si>
  <si>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</si>
  <si>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</si>
  <si>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</si>
  <si>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</si>
  <si>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</si>
  <si>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</si>
  <si>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</si>
  <si>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</si>
  <si>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</si>
  <si>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</si>
  <si>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</si>
  <si>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</si>
  <si>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</si>
  <si>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</si>
  <si>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</si>
  <si>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</si>
  <si>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</si>
  <si>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</si>
  <si>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</si>
  <si>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</si>
  <si>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</si>
  <si>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</si>
  <si>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</si>
  <si>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</si>
  <si>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</si>
  <si>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</si>
  <si>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</si>
  <si>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</si>
  <si>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</si>
  <si>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</si>
  <si>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</si>
  <si>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</si>
  <si>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</si>
  <si>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</si>
  <si>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</si>
  <si>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</si>
  <si>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</si>
  <si>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</si>
  <si>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</si>
  <si>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</si>
  <si>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</si>
  <si>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</si>
  <si>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</si>
  <si>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</si>
  <si>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</si>
  <si>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</si>
  <si>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</si>
  <si>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</si>
  <si>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</si>
  <si>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</si>
  <si>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</si>
  <si>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</si>
  <si>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</si>
  <si>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</si>
  <si>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</si>
  <si>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</si>
  <si>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</si>
  <si>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</si>
  <si>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</si>
  <si>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</si>
  <si>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</si>
  <si>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</si>
  <si>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</si>
  <si>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</si>
  <si>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</si>
  <si>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</si>
  <si>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</si>
  <si>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</si>
  <si>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</si>
  <si>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</si>
  <si>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</si>
  <si>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</si>
  <si>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</si>
  <si>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</si>
  <si>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</si>
  <si>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</si>
  <si>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</si>
  <si>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</si>
  <si>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</si>
  <si>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</si>
  <si>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</si>
  <si>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</si>
  <si>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</si>
  <si>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</si>
  <si>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</si>
  <si>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</si>
  <si>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</si>
  <si>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</si>
  <si>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</si>
  <si>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</si>
  <si>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</si>
  <si>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</si>
  <si>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</si>
  <si>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</si>
  <si>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</si>
  <si>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</si>
  <si>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</si>
  <si>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</si>
  <si>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</si>
  <si>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</si>
  <si>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</si>
  <si>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</si>
  <si>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</si>
  <si>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</si>
  <si>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</si>
  <si>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</si>
  <si>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</si>
  <si>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</si>
  <si>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</si>
  <si>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</si>
  <si>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</si>
  <si>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</si>
  <si>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</si>
  <si>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</si>
  <si>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</si>
  <si>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</si>
  <si>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</si>
  <si>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</si>
  <si>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</si>
  <si>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</si>
  <si>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</si>
  <si>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</si>
  <si>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</si>
  <si>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</si>
  <si>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</si>
  <si>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</si>
  <si>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</si>
  <si>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</si>
  <si>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</si>
  <si>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</si>
  <si>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</si>
  <si>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</si>
  <si>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</si>
  <si>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</si>
  <si>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</si>
  <si>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</si>
  <si>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</si>
  <si>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</si>
  <si>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</si>
  <si>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</si>
  <si>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</si>
  <si>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</si>
  <si>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</si>
  <si>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</si>
  <si>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</si>
  <si>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</si>
  <si>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</si>
  <si>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</si>
  <si>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</si>
  <si>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</si>
  <si>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</si>
  <si>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</si>
  <si>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</si>
  <si>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</si>
  <si>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</si>
  <si>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</si>
  <si>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</si>
  <si>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</si>
  <si>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</si>
  <si>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</si>
  <si>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</si>
  <si>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</si>
  <si>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</si>
  <si>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</si>
  <si>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</si>
  <si>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</si>
  <si>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</si>
  <si>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</si>
  <si>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</si>
  <si>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</si>
  <si>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</si>
  <si>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</si>
  <si>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</si>
  <si>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</si>
  <si>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</si>
  <si>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</si>
  <si>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</si>
  <si>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</si>
  <si>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</si>
  <si>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</si>
  <si>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</si>
  <si>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</si>
  <si>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</si>
  <si>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</si>
  <si>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</si>
  <si>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</si>
  <si>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</si>
  <si>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</si>
  <si>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</si>
  <si>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</si>
  <si>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</si>
  <si>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</si>
  <si>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</si>
  <si>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</si>
  <si>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</si>
  <si>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</si>
  <si>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</si>
  <si>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</si>
  <si>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</si>
  <si>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</si>
  <si>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</si>
  <si>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</si>
  <si>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</si>
  <si>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</si>
  <si>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</si>
  <si>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</si>
  <si>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</si>
  <si>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</si>
  <si>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</si>
  <si>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</si>
  <si>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</si>
  <si>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</si>
  <si>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</si>
  <si>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</si>
  <si>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</si>
  <si>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</si>
  <si>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</si>
  <si>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</si>
  <si>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</si>
  <si>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</si>
  <si>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</si>
  <si>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</si>
  <si>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</si>
  <si>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</si>
  <si>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</si>
  <si>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</si>
  <si>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</si>
  <si>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</si>
  <si>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</si>
  <si>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</si>
  <si>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</si>
  <si>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</si>
  <si>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</si>
  <si>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</si>
  <si>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</si>
  <si>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</si>
  <si>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</si>
  <si>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</si>
  <si>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</si>
  <si>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</si>
  <si>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</si>
  <si>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</si>
  <si>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</si>
  <si>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</si>
  <si>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</si>
  <si>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</si>
  <si>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</si>
  <si>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</si>
  <si>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</si>
  <si>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</si>
  <si>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</si>
  <si>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</si>
  <si>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</si>
  <si>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</si>
  <si>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</si>
  <si>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</si>
  <si>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</si>
  <si>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</si>
  <si>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</si>
  <si>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</si>
  <si>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</si>
  <si>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</si>
  <si>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</si>
  <si>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</si>
  <si>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</si>
  <si>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</si>
  <si>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</si>
  <si>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</si>
  <si>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</si>
  <si>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</si>
  <si>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</si>
  <si>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</si>
  <si>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</si>
  <si>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</si>
  <si>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</si>
  <si>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</si>
  <si>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</si>
  <si>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</si>
  <si>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</si>
  <si>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</si>
  <si>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</si>
  <si>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</si>
  <si>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</si>
  <si>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</si>
  <si>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</si>
  <si>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</si>
  <si>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</si>
  <si>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</si>
  <si>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</si>
  <si>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</si>
  <si>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</si>
  <si>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</si>
  <si>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</si>
  <si>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</si>
  <si>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</si>
  <si>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</si>
  <si>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</si>
  <si>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</si>
  <si>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</si>
  <si>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</si>
  <si>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</si>
  <si>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</si>
  <si>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</si>
  <si>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</si>
  <si>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</si>
  <si>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</si>
  <si>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</si>
  <si>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</si>
  <si>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</si>
  <si>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</si>
  <si>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</si>
  <si>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</si>
  <si>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</si>
  <si>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</si>
  <si>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</si>
  <si>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</si>
  <si>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</si>
  <si>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</si>
  <si>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</si>
  <si>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</si>
  <si>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</si>
  <si>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</si>
  <si>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</si>
  <si>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</si>
  <si>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</si>
  <si>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</si>
  <si>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</si>
  <si>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</si>
  <si>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</si>
  <si>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</si>
  <si>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</si>
  <si>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</si>
  <si>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</si>
  <si>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</si>
  <si>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</si>
  <si>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</si>
  <si>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</si>
  <si>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</si>
  <si>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</si>
  <si>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</si>
  <si>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</si>
  <si>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</si>
  <si>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</si>
  <si>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</si>
  <si>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</si>
  <si>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</si>
  <si>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</si>
  <si>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</si>
  <si>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</si>
  <si>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</si>
  <si>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</si>
  <si>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</si>
  <si>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</si>
  <si>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</si>
  <si>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</si>
  <si>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</si>
  <si>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</si>
  <si>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</si>
  <si>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</si>
  <si>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</si>
  <si>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</si>
  <si>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</si>
  <si>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</si>
  <si>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</si>
  <si>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</si>
  <si>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</si>
  <si>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</si>
  <si>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</si>
  <si>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</si>
  <si>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</si>
  <si>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</si>
  <si>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</si>
  <si>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</si>
  <si>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</si>
  <si>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</si>
  <si>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</si>
  <si>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</si>
  <si>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</si>
  <si>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</si>
  <si>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</si>
  <si>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</si>
  <si>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</si>
  <si>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</si>
  <si>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</si>
  <si>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</si>
  <si>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</si>
  <si>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</si>
  <si>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</si>
  <si>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</si>
  <si>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</si>
  <si>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</si>
  <si>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</si>
  <si>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</si>
  <si>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</si>
  <si>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</si>
  <si>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</si>
  <si>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</si>
  <si>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</si>
  <si>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</si>
  <si>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</si>
  <si>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</si>
  <si>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</si>
  <si>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</si>
  <si>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</si>
  <si>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</si>
  <si>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</si>
  <si>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</si>
  <si>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</si>
  <si>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</si>
  <si>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</si>
  <si>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</si>
  <si>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</si>
  <si>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</si>
  <si>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</si>
  <si>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</si>
  <si>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</si>
  <si>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</si>
  <si>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</si>
  <si>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</si>
  <si>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</si>
  <si>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</si>
  <si>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</si>
  <si>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</si>
  <si>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</si>
  <si>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</si>
  <si>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</si>
  <si>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</si>
  <si>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</si>
  <si>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</si>
  <si>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</si>
  <si>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</si>
  <si>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</si>
  <si>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</si>
  <si>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</si>
  <si>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</si>
  <si>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</si>
  <si>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</si>
  <si>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</si>
  <si>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</si>
  <si>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</si>
  <si>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</si>
  <si>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</si>
  <si>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</si>
  <si>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</si>
  <si>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</si>
  <si>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</si>
  <si>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</si>
  <si>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</si>
  <si>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</si>
  <si>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</si>
  <si>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</si>
  <si>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</si>
  <si>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</si>
  <si>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</si>
  <si>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</si>
  <si>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</si>
  <si>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</si>
  <si>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</si>
  <si>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</si>
  <si>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</si>
  <si>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</si>
  <si>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</si>
  <si>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</si>
  <si>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</si>
  <si>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</si>
  <si>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</si>
  <si>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</si>
  <si>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</si>
  <si>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</si>
  <si>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</si>
  <si>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</si>
  <si>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</si>
  <si>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</si>
  <si>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</si>
  <si>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</si>
  <si>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</si>
  <si>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</si>
  <si>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</si>
  <si>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</si>
  <si>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</si>
  <si>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</si>
  <si>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</si>
  <si>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</si>
  <si>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</si>
  <si>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</si>
  <si>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</si>
  <si>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</si>
  <si>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</si>
  <si>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</si>
  <si>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</si>
  <si>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</si>
  <si>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</si>
  <si>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</si>
  <si>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</si>
  <si>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</si>
  <si>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</si>
  <si>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</si>
  <si>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</si>
  <si>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</si>
  <si>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</si>
  <si>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</si>
  <si>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</si>
  <si>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</si>
  <si>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</si>
  <si>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</si>
  <si>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</si>
  <si>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</si>
  <si>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</si>
  <si>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</si>
  <si>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</si>
  <si>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</si>
  <si>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</si>
  <si>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</si>
  <si>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</si>
  <si>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</si>
  <si>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</si>
  <si>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</si>
  <si>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</si>
  <si>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</si>
  <si>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</si>
  <si>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</si>
  <si>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</si>
  <si>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</si>
  <si>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</si>
  <si>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</si>
  <si>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</si>
  <si>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</si>
  <si>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</si>
  <si>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</si>
  <si>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</si>
  <si>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</si>
  <si>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</si>
  <si>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</si>
  <si>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</si>
  <si>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</si>
  <si>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</si>
  <si>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</si>
  <si>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</si>
  <si>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</si>
  <si>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</si>
  <si>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</si>
  <si>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</si>
  <si>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</si>
  <si>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</si>
  <si>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</si>
  <si>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</si>
  <si>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</si>
  <si>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</si>
  <si>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</si>
  <si>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</si>
  <si>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</si>
  <si>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</si>
  <si>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</si>
  <si>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</si>
  <si>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</si>
  <si>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</si>
  <si>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</si>
  <si>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</si>
  <si>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</si>
  <si>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</si>
  <si>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</si>
  <si>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</si>
  <si>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</si>
  <si>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</si>
  <si>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</si>
  <si>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</si>
  <si>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</si>
  <si>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</si>
  <si>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</si>
  <si>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</si>
  <si>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</si>
  <si>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</si>
  <si>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</si>
  <si>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</si>
  <si>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</si>
  <si>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</si>
  <si>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</si>
  <si>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</si>
  <si>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</si>
  <si>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</si>
  <si>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</si>
  <si>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</si>
  <si>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</si>
  <si>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</si>
  <si>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</si>
  <si>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</si>
  <si>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</si>
  <si>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</si>
  <si>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</si>
  <si>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</si>
  <si>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</si>
  <si>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</si>
  <si>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</si>
  <si>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</si>
  <si>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</si>
  <si>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</si>
  <si>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</si>
  <si>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</si>
  <si>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</si>
  <si>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</si>
  <si>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</si>
  <si>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</si>
  <si>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</si>
  <si>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</si>
  <si>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</si>
  <si>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</si>
  <si>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</si>
  <si>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</si>
  <si>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</si>
  <si>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</si>
  <si>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</si>
  <si>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</si>
  <si>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</si>
  <si>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</si>
  <si>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</si>
  <si>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</si>
  <si>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</si>
  <si>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</si>
  <si>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</si>
  <si>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</si>
  <si>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</si>
  <si>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</si>
  <si>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</si>
  <si>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</si>
  <si>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</si>
  <si>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</si>
  <si>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</si>
  <si>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</si>
  <si>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</si>
  <si>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</si>
  <si>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</si>
  <si>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</si>
  <si>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</si>
  <si>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</si>
  <si>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</si>
  <si>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</si>
  <si>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</si>
  <si>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</si>
  <si>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</si>
  <si>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</si>
  <si>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</si>
  <si>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</si>
  <si>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</si>
  <si>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</si>
  <si>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</si>
  <si>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</si>
  <si>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</si>
  <si>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</si>
  <si>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</si>
  <si>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</si>
  <si>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</si>
  <si>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</si>
  <si>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</si>
  <si>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</si>
  <si>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</si>
  <si>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</si>
  <si>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</si>
  <si>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</si>
  <si>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</si>
  <si>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</si>
  <si>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</si>
  <si>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</si>
  <si>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</si>
  <si>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</si>
  <si>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</si>
  <si>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</si>
  <si>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</si>
  <si>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</si>
  <si>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</si>
  <si>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</si>
  <si>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</si>
  <si>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</si>
  <si>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</si>
  <si>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</si>
  <si>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</si>
  <si>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</si>
  <si>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</si>
  <si>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</si>
  <si>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</si>
  <si>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</si>
  <si>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</si>
  <si>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</si>
  <si>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</si>
  <si>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</si>
  <si>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</si>
  <si>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</si>
  <si>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</si>
  <si>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</si>
  <si>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</si>
  <si>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</si>
  <si>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</si>
  <si>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</si>
  <si>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</si>
  <si>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</si>
  <si>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</si>
  <si>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</si>
  <si>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</si>
  <si>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</si>
  <si>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</si>
  <si>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</si>
  <si>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</si>
  <si>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</si>
  <si>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</si>
  <si>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</si>
  <si>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</si>
  <si>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</si>
  <si>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</si>
  <si>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</si>
  <si>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</si>
  <si>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</si>
  <si>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</si>
  <si>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</si>
  <si>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</si>
  <si>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</si>
  <si>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</si>
  <si>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</si>
  <si>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</si>
  <si>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</si>
  <si>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</si>
  <si>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</si>
  <si>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</si>
  <si>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</si>
  <si>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</si>
  <si>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</si>
  <si>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</si>
  <si>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</si>
  <si>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</si>
  <si>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</si>
  <si>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</si>
  <si>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</si>
  <si>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</si>
  <si>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</si>
  <si>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</si>
  <si>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</si>
  <si>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</si>
  <si>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</si>
  <si>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</si>
  <si>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</si>
  <si>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</si>
  <si>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</si>
  <si>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</si>
  <si>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</si>
  <si>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</si>
  <si>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</si>
  <si>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</si>
  <si>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</si>
  <si>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</si>
  <si>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</si>
  <si>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</si>
  <si>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</si>
  <si>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</si>
  <si>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</si>
  <si>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</si>
  <si>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</si>
  <si>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</si>
  <si>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</si>
  <si>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</si>
  <si>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</si>
  <si>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</si>
  <si>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</si>
  <si>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</si>
  <si>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</si>
  <si>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</si>
  <si>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</si>
  <si>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</si>
  <si>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</si>
  <si>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</si>
  <si>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</si>
  <si>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</si>
  <si>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</si>
  <si>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</si>
  <si>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</si>
  <si>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</si>
  <si>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</si>
  <si>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</si>
  <si>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</si>
  <si>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</si>
  <si>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</si>
  <si>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</si>
  <si>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</si>
  <si>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</si>
  <si>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</si>
  <si>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</si>
  <si>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</si>
  <si>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</si>
  <si>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</si>
  <si>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</si>
  <si>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</si>
  <si>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</si>
  <si>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</si>
  <si>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</si>
  <si>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</si>
  <si>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</si>
  <si>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</si>
  <si>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</si>
  <si>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</si>
  <si>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</si>
  <si>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</si>
  <si>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</si>
  <si>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</si>
  <si>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</si>
  <si>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</si>
  <si>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</si>
  <si>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</si>
  <si>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</si>
  <si>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</si>
  <si>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</si>
  <si>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</si>
  <si>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</si>
  <si>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</si>
  <si>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</si>
  <si>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</si>
  <si>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</si>
  <si>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</si>
  <si>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</si>
  <si>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</si>
  <si>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</si>
  <si>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</si>
  <si>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</si>
  <si>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</si>
  <si>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</si>
  <si>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</si>
  <si>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</si>
  <si>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</si>
  <si>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</si>
  <si>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</si>
  <si>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</si>
  <si>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</si>
  <si>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</si>
  <si>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</si>
  <si>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</si>
  <si>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</si>
  <si>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</si>
  <si>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</si>
  <si>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</si>
  <si>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</si>
  <si>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</si>
  <si>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</si>
  <si>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</si>
  <si>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</si>
  <si>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</si>
  <si>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</si>
  <si>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</si>
  <si>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</si>
  <si>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</si>
  <si>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</si>
  <si>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</si>
  <si>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</si>
  <si>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</si>
  <si>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</si>
  <si>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</si>
  <si>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</si>
  <si>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</si>
  <si>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</si>
  <si>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</si>
  <si>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</si>
  <si>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</si>
  <si>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</si>
  <si>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</si>
  <si>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</si>
  <si>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</si>
  <si>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</si>
  <si>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</si>
  <si>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</si>
  <si>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</si>
  <si>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</si>
  <si>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</si>
  <si>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</si>
  <si>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</si>
  <si>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</si>
  <si>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</si>
  <si>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</si>
  <si>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</si>
  <si>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</si>
  <si>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</si>
  <si>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</si>
  <si>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</si>
  <si>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</si>
  <si>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</si>
  <si>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</si>
  <si>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</si>
  <si>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</si>
  <si>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</si>
  <si>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</si>
  <si>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</si>
  <si>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</si>
  <si>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</si>
  <si>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</si>
  <si>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</si>
  <si>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</si>
  <si>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</si>
  <si>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</si>
  <si>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</si>
  <si>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</si>
  <si>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</si>
  <si>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</si>
  <si>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</si>
  <si>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</si>
  <si>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</si>
  <si>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</si>
  <si>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</si>
  <si>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</si>
  <si>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</si>
  <si>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</si>
  <si>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</si>
  <si>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</si>
  <si>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</si>
  <si>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</si>
  <si>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</si>
  <si>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</si>
  <si>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</si>
  <si>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</si>
  <si>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</si>
  <si>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</si>
  <si>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</si>
  <si>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</si>
  <si>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</si>
  <si>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</si>
  <si>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</si>
  <si>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</si>
  <si>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</si>
  <si>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</si>
  <si>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</si>
  <si>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</si>
  <si>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</si>
  <si>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</si>
  <si>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</si>
  <si>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</si>
  <si>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</si>
  <si>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</si>
  <si>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</si>
  <si>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</si>
  <si>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</si>
  <si>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</si>
  <si>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</si>
  <si>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</si>
  <si>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</si>
  <si>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</si>
  <si>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</si>
  <si>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</si>
  <si>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</si>
  <si>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</si>
  <si>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</si>
  <si>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</si>
  <si>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</si>
  <si>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</si>
  <si>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</si>
  <si>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</si>
  <si>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</si>
  <si>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</si>
  <si>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</si>
  <si>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</si>
  <si>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</si>
  <si>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</si>
  <si>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</si>
  <si>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</si>
  <si>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</si>
  <si>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</si>
  <si>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</si>
  <si>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</si>
  <si>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</si>
  <si>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</si>
  <si>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</si>
  <si>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</si>
  <si>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</si>
  <si>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</si>
  <si>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</si>
  <si>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</si>
  <si>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</si>
  <si>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</si>
  <si>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</si>
  <si>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</si>
  <si>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</si>
  <si>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</si>
  <si>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</si>
  <si>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</si>
  <si>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</si>
  <si>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</si>
  <si>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</si>
  <si>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</si>
  <si>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</si>
  <si>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</si>
  <si>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</si>
  <si>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</si>
  <si>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</si>
  <si>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</si>
  <si>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</si>
  <si>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</si>
  <si>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</si>
  <si>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</si>
  <si>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</si>
  <si>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</si>
  <si>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</si>
  <si>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</si>
  <si>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</si>
  <si>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</si>
  <si>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</si>
  <si>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</si>
  <si>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</si>
  <si>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</si>
  <si>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</si>
  <si>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</si>
  <si>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</si>
  <si>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</si>
  <si>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</si>
  <si>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</si>
  <si>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</si>
  <si>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</si>
  <si>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</si>
  <si>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</si>
  <si>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</si>
  <si>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</si>
  <si>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</si>
  <si>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</si>
  <si>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</si>
  <si>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</si>
  <si>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</si>
  <si>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</si>
  <si>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</si>
  <si>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</si>
  <si>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</si>
  <si>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</si>
  <si>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</si>
  <si>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</si>
  <si>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</si>
  <si>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</si>
  <si>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</si>
  <si>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</si>
  <si>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</si>
  <si>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</si>
  <si>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</si>
  <si>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</si>
  <si>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</si>
  <si>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</si>
  <si>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</si>
  <si>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</si>
  <si>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</si>
  <si>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</si>
  <si>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</si>
  <si>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</si>
  <si>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</si>
  <si>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</si>
  <si>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</si>
  <si>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</si>
  <si>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</si>
  <si>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</si>
  <si>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</si>
  <si>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</si>
  <si>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</si>
  <si>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</si>
  <si>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</si>
  <si>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</si>
  <si>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</si>
  <si>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</si>
  <si>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</si>
  <si>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</si>
  <si>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</si>
  <si>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</si>
  <si>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</si>
  <si>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</si>
  <si>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</si>
  <si>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</si>
  <si>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</si>
  <si>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</si>
  <si>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</si>
  <si>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</si>
  <si>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</si>
  <si>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</si>
  <si>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</si>
  <si>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</si>
  <si>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</si>
  <si>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</si>
  <si>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</si>
  <si>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</si>
  <si>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</si>
  <si>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</si>
  <si>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</si>
  <si>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</si>
  <si>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</si>
  <si>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</si>
  <si>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</si>
  <si>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</si>
  <si>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</si>
  <si>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</si>
  <si>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</si>
  <si>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</si>
  <si>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</si>
  <si>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</si>
  <si>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</si>
  <si>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</si>
  <si>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</si>
  <si>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</si>
  <si>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</si>
  <si>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</si>
  <si>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</si>
  <si>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</si>
  <si>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</si>
  <si>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</si>
  <si>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</si>
  <si>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</si>
  <si>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</si>
  <si>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</si>
  <si>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</si>
  <si>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</si>
  <si>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</si>
  <si>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</si>
  <si>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</si>
  <si>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</si>
  <si>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</si>
  <si>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</si>
  <si>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</si>
  <si>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</si>
  <si>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</si>
  <si>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</si>
  <si>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</si>
  <si>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</si>
  <si>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</si>
  <si>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</si>
  <si>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</si>
  <si>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</si>
  <si>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</si>
  <si>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</si>
  <si>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</si>
  <si>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</si>
  <si>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</si>
  <si>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</si>
  <si>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</si>
  <si>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</si>
  <si>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</si>
  <si>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</si>
  <si>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</si>
  <si>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</si>
  <si>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</si>
  <si>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</si>
  <si>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</si>
  <si>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</si>
  <si>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</si>
  <si>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</si>
  <si>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</si>
  <si>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</si>
  <si>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</si>
  <si>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</si>
  <si>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</si>
  <si>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</si>
  <si>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</si>
  <si>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</si>
  <si>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</si>
  <si>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</si>
  <si>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</si>
  <si>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</si>
  <si>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</si>
  <si>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</si>
  <si>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</si>
  <si>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</si>
  <si>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</si>
  <si>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</si>
  <si>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</si>
  <si>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</si>
  <si>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</si>
  <si>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</si>
  <si>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</si>
  <si>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</si>
  <si>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</si>
  <si>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</si>
  <si>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</si>
  <si>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</si>
  <si>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</si>
  <si>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</si>
  <si>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</si>
  <si>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</si>
  <si>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</si>
  <si>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</si>
  <si>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</si>
  <si>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</si>
  <si>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</si>
  <si>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</si>
  <si>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</si>
  <si>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</si>
  <si>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</si>
  <si>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</si>
  <si>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</si>
  <si>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</si>
  <si>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</si>
  <si>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</si>
  <si>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</si>
  <si>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</si>
  <si>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</si>
  <si>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</si>
  <si>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</si>
  <si>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</si>
  <si>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</si>
  <si>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</si>
  <si>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</si>
  <si>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</si>
  <si>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</si>
  <si>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</si>
  <si>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</si>
  <si>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</si>
  <si>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</si>
  <si>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</si>
  <si>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</si>
  <si>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</si>
  <si>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</si>
  <si>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</si>
  <si>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</si>
  <si>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</si>
  <si>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</si>
  <si>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</si>
  <si>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</si>
  <si>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</si>
  <si>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</si>
  <si>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</si>
  <si>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</si>
  <si>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</si>
  <si>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</si>
  <si>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</si>
  <si>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</si>
  <si>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</si>
  <si>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</si>
  <si>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</si>
  <si>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</si>
  <si>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</si>
  <si>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</si>
  <si>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</si>
  <si>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</si>
  <si>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</si>
  <si>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</si>
  <si>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</si>
  <si>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</si>
  <si>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</si>
  <si>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</si>
  <si>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</si>
  <si>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</si>
  <si>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</si>
  <si>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</si>
  <si>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</si>
  <si>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</si>
  <si>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</si>
  <si>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</si>
  <si>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</si>
  <si>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</si>
  <si>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</si>
  <si>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</si>
  <si>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</si>
  <si>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</si>
  <si>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</si>
  <si>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</si>
  <si>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</si>
  <si>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</si>
  <si>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</si>
  <si>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</si>
  <si>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</si>
  <si>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</si>
  <si>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</si>
  <si>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</si>
  <si>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</si>
  <si>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</si>
  <si>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</si>
  <si>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</si>
  <si>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</si>
  <si>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</si>
  <si>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</si>
  <si>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</si>
  <si>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</si>
  <si>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</si>
  <si>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</si>
  <si>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</si>
  <si>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</si>
  <si>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</si>
  <si>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</si>
  <si>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</si>
  <si>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</si>
  <si>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</si>
  <si>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</si>
  <si>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</si>
  <si>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</si>
  <si>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</si>
  <si>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</si>
  <si>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</si>
  <si>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</si>
  <si>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</si>
  <si>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</si>
  <si>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</si>
  <si>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</si>
  <si>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</si>
  <si>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</si>
  <si>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</si>
  <si>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</si>
  <si>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</si>
  <si>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</si>
  <si>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</si>
  <si>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</si>
  <si>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</si>
  <si>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</si>
  <si>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</si>
  <si>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</si>
  <si>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</si>
  <si>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</si>
  <si>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</si>
  <si>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</si>
  <si>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</si>
  <si>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</si>
  <si>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</si>
  <si>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</si>
  <si>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</si>
  <si>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</si>
  <si>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</si>
  <si>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</si>
  <si>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</si>
  <si>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</si>
  <si>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</si>
  <si>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</si>
  <si>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</si>
  <si>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</si>
  <si>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</si>
  <si>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</si>
  <si>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</si>
  <si>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</si>
  <si>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</si>
  <si>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</si>
  <si>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</si>
  <si>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</si>
  <si>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</si>
  <si>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</si>
  <si>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</si>
  <si>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</si>
  <si>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</si>
  <si>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</si>
  <si>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</si>
  <si>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</si>
  <si>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</si>
  <si>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</si>
  <si>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</si>
  <si>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</si>
  <si>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</si>
  <si>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</si>
  <si>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</si>
  <si>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</si>
  <si>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</si>
  <si>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</si>
  <si>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</si>
  <si>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</si>
  <si>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</si>
  <si>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</si>
  <si>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</si>
  <si>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</si>
  <si>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</si>
  <si>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</si>
  <si>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</si>
  <si>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</si>
  <si>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</si>
  <si>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</si>
  <si>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</si>
  <si>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</si>
  <si>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</si>
  <si>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</si>
  <si>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</si>
  <si>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</si>
  <si>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</si>
  <si>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</si>
  <si>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</si>
  <si>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</si>
  <si>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</si>
  <si>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</si>
  <si>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</si>
  <si>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</si>
  <si>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</si>
  <si>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</si>
  <si>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</si>
  <si>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</si>
  <si>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</si>
  <si>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</si>
  <si>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</si>
  <si>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</si>
  <si>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</si>
  <si>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</si>
  <si>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</si>
  <si>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</si>
  <si>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</si>
  <si>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</si>
  <si>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</si>
  <si>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</si>
  <si>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</si>
  <si>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</si>
  <si>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</si>
  <si>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</si>
  <si>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</si>
  <si>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</si>
  <si>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</si>
  <si>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</si>
  <si>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</si>
  <si>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</si>
  <si>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</si>
  <si>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</si>
  <si>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</si>
  <si>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</si>
  <si>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</si>
  <si>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</si>
  <si>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</si>
  <si>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</si>
  <si>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</si>
  <si>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</si>
  <si>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</si>
  <si>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</si>
  <si>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</si>
  <si>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</si>
  <si>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</si>
  <si>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</si>
  <si>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</si>
  <si>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</si>
  <si>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</si>
  <si>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</si>
  <si>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</si>
  <si>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</si>
  <si>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</si>
  <si>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</si>
  <si>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</si>
  <si>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</si>
  <si>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</si>
  <si>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</si>
  <si>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</si>
  <si>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</si>
  <si>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</si>
  <si>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</si>
  <si>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</si>
  <si>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</si>
  <si>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</si>
  <si>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</si>
  <si>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</si>
  <si>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</si>
  <si>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</si>
  <si>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</si>
  <si>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</si>
  <si>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</si>
  <si>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</si>
  <si>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</si>
  <si>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</si>
  <si>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</si>
  <si>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</si>
  <si>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</si>
  <si>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</si>
  <si>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</si>
  <si>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</si>
  <si>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</si>
  <si>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</si>
  <si>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</si>
  <si>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</si>
  <si>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</si>
  <si>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</si>
  <si>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</si>
  <si>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</si>
  <si>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</si>
  <si>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</si>
  <si>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</si>
  <si>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</si>
  <si>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</si>
  <si>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</si>
  <si>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</si>
  <si>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</si>
  <si>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</si>
  <si>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</si>
  <si>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</si>
  <si>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</si>
  <si>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</si>
  <si>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</si>
  <si>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</si>
  <si>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</si>
  <si>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</si>
  <si>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</si>
  <si>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</si>
  <si>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</si>
  <si>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</si>
  <si>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</si>
  <si>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</si>
  <si>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</si>
  <si>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</si>
  <si>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</si>
  <si>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</si>
  <si>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</si>
  <si>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</si>
  <si>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</si>
  <si>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</si>
  <si>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</si>
  <si>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</si>
  <si>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</si>
  <si>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</si>
  <si>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</si>
  <si>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</si>
  <si>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</si>
  <si>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</si>
  <si>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</si>
  <si>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</si>
  <si>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</si>
  <si>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</si>
  <si>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</si>
  <si>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</si>
  <si>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</si>
  <si>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</si>
  <si>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</si>
  <si>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</si>
  <si>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</si>
  <si>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</si>
  <si>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</si>
  <si>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</si>
  <si>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</si>
  <si>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</si>
  <si>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</si>
  <si>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</si>
  <si>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</si>
  <si>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</si>
  <si>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</si>
  <si>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</si>
  <si>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</si>
  <si>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</si>
  <si>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</si>
  <si>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</si>
  <si>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</si>
  <si>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</si>
  <si>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</si>
  <si>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</si>
  <si>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</si>
  <si>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</si>
  <si>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</si>
  <si>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</si>
  <si>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</si>
  <si>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</si>
  <si>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</si>
  <si>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</si>
  <si>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</si>
  <si>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</si>
  <si>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</si>
  <si>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</si>
  <si>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</si>
  <si>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</si>
  <si>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</si>
  <si>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</si>
  <si>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</si>
  <si>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</si>
  <si>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</si>
  <si>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</si>
  <si>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</si>
  <si>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</si>
  <si>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</si>
  <si>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</si>
  <si>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</si>
  <si>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</si>
  <si>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</si>
  <si>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</si>
  <si>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</si>
  <si>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</si>
  <si>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</si>
  <si>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</si>
  <si>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</si>
  <si>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</si>
  <si>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</si>
  <si>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</si>
  <si>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</si>
  <si>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</si>
  <si>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</si>
  <si>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</si>
  <si>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</si>
  <si>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</si>
  <si>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</si>
  <si>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</si>
  <si>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</si>
  <si>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</si>
  <si>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</si>
  <si>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</si>
  <si>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</si>
  <si>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</si>
  <si>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</si>
  <si>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</si>
  <si>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</si>
  <si>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</si>
  <si>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</si>
  <si>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</si>
  <si>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</si>
  <si>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</si>
  <si>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</si>
  <si>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</si>
  <si>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</si>
  <si>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</si>
  <si>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</si>
  <si>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</si>
  <si>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</si>
  <si>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</si>
  <si>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</si>
  <si>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</si>
  <si>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</si>
  <si>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</si>
  <si>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</si>
  <si>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</si>
  <si>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</si>
  <si>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</si>
  <si>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</si>
  <si>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</si>
  <si>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</si>
  <si>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</si>
  <si>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</si>
  <si>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</si>
  <si>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</si>
  <si>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</si>
  <si>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</si>
  <si>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</si>
  <si>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</si>
  <si>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</si>
  <si>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</si>
  <si>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</si>
  <si>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</si>
  <si>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</si>
  <si>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</si>
  <si>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</si>
  <si>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</si>
  <si>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</si>
  <si>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</si>
  <si>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</si>
  <si>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</si>
  <si>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</si>
  <si>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</si>
  <si>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</si>
  <si>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</si>
  <si>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</si>
  <si>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</si>
  <si>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</si>
  <si>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</si>
  <si>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</si>
  <si>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</si>
  <si>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</si>
  <si>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</si>
  <si>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</si>
  <si>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</si>
  <si>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</si>
  <si>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</si>
  <si>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</si>
  <si>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</si>
  <si>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</si>
  <si>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</si>
  <si>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</si>
  <si>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</si>
  <si>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</si>
  <si>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</si>
  <si>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</si>
  <si>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</si>
  <si>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</si>
  <si>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</si>
  <si>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</si>
  <si>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</si>
  <si>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</si>
  <si>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</si>
  <si>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</si>
  <si>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</si>
  <si>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</si>
  <si>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</si>
  <si>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</si>
  <si>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</si>
  <si>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</si>
  <si>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</si>
  <si>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</si>
  <si>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</si>
  <si>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</si>
  <si>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</si>
  <si>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</si>
  <si>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</si>
  <si>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</si>
  <si>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</si>
  <si>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</si>
  <si>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</si>
  <si>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</si>
  <si>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</si>
  <si>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</si>
  <si>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</si>
  <si>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</si>
  <si>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</si>
  <si>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</si>
  <si>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</si>
  <si>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</si>
  <si>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</si>
  <si>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</si>
  <si>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</si>
  <si>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</si>
  <si>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</si>
  <si>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</si>
  <si>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</si>
  <si>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</si>
  <si>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</si>
  <si>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</si>
  <si>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</si>
  <si>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</si>
  <si>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</si>
  <si>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</si>
  <si>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</si>
  <si>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</si>
  <si>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</si>
  <si>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</si>
  <si>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</si>
  <si>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</si>
  <si>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</si>
  <si>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</si>
  <si>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</si>
  <si>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</si>
  <si>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</si>
  <si>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</si>
  <si>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</si>
  <si>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</si>
  <si>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</si>
  <si>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</si>
  <si>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</si>
  <si>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</si>
  <si>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</si>
  <si>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</si>
  <si>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</si>
  <si>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</si>
  <si>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</si>
  <si>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</si>
  <si>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</si>
  <si>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</si>
  <si>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</si>
  <si>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</si>
  <si>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</si>
  <si>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</si>
  <si>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</si>
  <si>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</si>
  <si>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</si>
  <si>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</si>
  <si>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</si>
  <si>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</si>
  <si>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</si>
  <si>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</si>
  <si>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</si>
  <si>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</si>
  <si>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</si>
  <si>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</si>
  <si>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</si>
  <si>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</si>
  <si>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</si>
  <si>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</si>
  <si>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</si>
  <si>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</si>
  <si>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</si>
  <si>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</si>
  <si>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</si>
  <si>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</si>
  <si>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</si>
  <si>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</si>
  <si>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</si>
  <si>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</si>
  <si>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</si>
  <si>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</si>
  <si>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</si>
  <si>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</si>
  <si>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</si>
  <si>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</si>
  <si>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</si>
  <si>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</si>
  <si>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</si>
  <si>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</si>
  <si>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</si>
  <si>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</si>
  <si>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</si>
  <si>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</si>
  <si>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</si>
  <si>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</si>
  <si>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</si>
  <si>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</si>
  <si>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</si>
  <si>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</si>
  <si>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</si>
  <si>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</si>
  <si>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</si>
  <si>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</si>
  <si>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</si>
  <si>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</si>
  <si>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</si>
  <si>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</si>
  <si>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</si>
  <si>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</si>
  <si>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</si>
  <si>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</si>
  <si>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</si>
  <si>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</si>
  <si>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</si>
  <si>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</si>
  <si>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</si>
  <si>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</si>
  <si>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</si>
  <si>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</si>
  <si>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</si>
  <si>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</si>
  <si>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</si>
  <si>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</si>
  <si>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</si>
  <si>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</si>
  <si>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</si>
  <si>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</si>
  <si>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</si>
  <si>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</si>
  <si>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</si>
  <si>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</si>
  <si>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</si>
  <si>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</si>
  <si>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</si>
  <si>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</si>
  <si>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</si>
  <si>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</si>
  <si>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</si>
  <si>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</si>
  <si>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</si>
  <si>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</si>
  <si>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</si>
  <si>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</si>
  <si>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</si>
  <si>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</si>
  <si>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</si>
  <si>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</si>
  <si>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</si>
  <si>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</si>
  <si>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</si>
  <si>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</si>
  <si>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</si>
  <si>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</si>
  <si>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</si>
  <si>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</si>
  <si>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</si>
  <si>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</si>
  <si>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</si>
  <si>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</si>
  <si>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</si>
  <si>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</si>
  <si>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</si>
  <si>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</si>
  <si>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</si>
  <si>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</si>
  <si>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</si>
  <si>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</si>
  <si>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</si>
  <si>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</si>
  <si>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</si>
  <si>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</si>
  <si>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</si>
  <si>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</si>
  <si>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</si>
  <si>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</si>
  <si>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</si>
  <si>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</si>
  <si>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</si>
  <si>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</si>
  <si>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</si>
  <si>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</si>
  <si>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</si>
  <si>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</si>
  <si>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</si>
  <si>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</si>
  <si>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</si>
  <si>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</si>
  <si>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</si>
  <si>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</si>
  <si>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</si>
  <si>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</si>
  <si>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</si>
  <si>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</si>
  <si>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</si>
  <si>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</si>
  <si>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</si>
  <si>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</si>
  <si>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</si>
  <si>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</si>
  <si>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</si>
  <si>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</si>
  <si>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</si>
  <si>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</si>
  <si>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</si>
  <si>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</si>
  <si>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</si>
  <si>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</si>
  <si>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</si>
  <si>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</si>
  <si>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</si>
  <si>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</si>
  <si>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</si>
  <si>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</si>
  <si>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</si>
  <si>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</si>
  <si>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</si>
  <si>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</si>
  <si>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</si>
  <si>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</si>
  <si>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</si>
  <si>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</si>
  <si>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</si>
  <si>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</si>
  <si>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</si>
  <si>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</si>
  <si>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</si>
  <si>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</si>
  <si>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</si>
  <si>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</si>
  <si>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</si>
  <si>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</si>
  <si>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</si>
  <si>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</si>
  <si>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</si>
  <si>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</si>
  <si>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</si>
  <si>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</si>
  <si>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</si>
  <si>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</si>
  <si>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</si>
  <si>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</si>
  <si>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</si>
  <si>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</si>
  <si>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</si>
  <si>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</si>
  <si>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</si>
  <si>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</si>
  <si>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</si>
  <si>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</si>
  <si>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</si>
  <si>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</si>
  <si>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</si>
  <si>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</si>
  <si>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</si>
  <si>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</si>
  <si>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</si>
  <si>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</si>
  <si>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</si>
  <si>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</si>
  <si>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</si>
  <si>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</si>
  <si>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</si>
  <si>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</si>
  <si>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</si>
  <si>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</si>
  <si>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</si>
  <si>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</si>
  <si>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</si>
  <si>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</si>
  <si>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</si>
  <si>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</si>
  <si>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</si>
  <si>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</si>
  <si>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</si>
  <si>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</si>
  <si>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</si>
  <si>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</si>
  <si>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</si>
  <si>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</si>
  <si>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</si>
  <si>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</si>
  <si>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</si>
  <si>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</si>
  <si>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</si>
  <si>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</si>
  <si>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</si>
  <si>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</si>
  <si>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</si>
  <si>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</si>
  <si>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</si>
  <si>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</si>
  <si>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</si>
  <si>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</si>
  <si>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</si>
  <si>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</si>
  <si>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</si>
  <si>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</si>
  <si>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</si>
  <si>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</si>
  <si>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</si>
  <si>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</si>
  <si>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</si>
  <si>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</si>
  <si>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</si>
  <si>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</si>
  <si>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</si>
  <si>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</si>
  <si>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</si>
  <si>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</si>
  <si>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</si>
  <si>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</si>
  <si>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</si>
  <si>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</si>
  <si>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</si>
  <si>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</si>
  <si>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</si>
  <si>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</si>
  <si>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</si>
  <si>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</si>
  <si>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</si>
  <si>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</si>
  <si>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</si>
  <si>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</si>
  <si>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</si>
  <si>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</si>
  <si>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</si>
  <si>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</si>
  <si>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</si>
  <si>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</si>
  <si>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</si>
  <si>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</si>
  <si>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</si>
  <si>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</si>
  <si>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</si>
  <si>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</si>
  <si>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</si>
  <si>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</si>
  <si>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</si>
  <si>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</si>
  <si>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</si>
  <si>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</si>
  <si>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</si>
  <si>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</si>
  <si>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</si>
  <si>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</si>
  <si>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</si>
  <si>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</si>
  <si>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</si>
  <si>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</si>
  <si>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</si>
  <si>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</si>
  <si>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</si>
  <si>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</si>
  <si>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</si>
  <si>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</si>
  <si>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</si>
  <si>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</si>
  <si>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</si>
  <si>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</si>
  <si>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</si>
  <si>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</si>
  <si>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</si>
  <si>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</si>
  <si>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</si>
  <si>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</si>
  <si>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</si>
  <si>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</si>
  <si>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</si>
  <si>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</si>
  <si>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</si>
  <si>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</si>
  <si>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</si>
  <si>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</si>
  <si>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</si>
  <si>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</si>
  <si>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</si>
  <si>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</si>
  <si>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</si>
  <si>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</si>
  <si>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</si>
  <si>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</si>
  <si>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</si>
  <si>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</si>
  <si>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</si>
  <si>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</si>
  <si>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</si>
  <si>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</si>
  <si>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</si>
  <si>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</si>
  <si>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</si>
  <si>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</si>
  <si>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</si>
  <si>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</si>
  <si>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</si>
  <si>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</si>
  <si>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</si>
  <si>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</si>
  <si>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</si>
  <si>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</si>
  <si>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</si>
  <si>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</si>
  <si>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</si>
  <si>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</si>
  <si>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</si>
  <si>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</si>
  <si>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</si>
  <si>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</si>
  <si>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</si>
  <si>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</si>
  <si>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</si>
  <si>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</si>
  <si>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</si>
  <si>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</si>
  <si>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</si>
  <si>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</si>
  <si>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</si>
  <si>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</si>
  <si>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</si>
  <si>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</si>
  <si>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</si>
  <si>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</si>
  <si>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</si>
  <si>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</si>
  <si>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</si>
  <si>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</si>
  <si>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</si>
  <si>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</si>
  <si>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</si>
  <si>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</si>
  <si>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</si>
  <si>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</si>
  <si>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</si>
  <si>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</si>
  <si>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</si>
  <si>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</si>
  <si>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</si>
  <si>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</si>
  <si>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</si>
  <si>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</si>
  <si>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</si>
  <si>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</si>
  <si>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</si>
  <si>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</si>
  <si>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</si>
  <si>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</si>
  <si>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</si>
  <si>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</si>
  <si>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</si>
  <si>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</si>
  <si>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</si>
  <si>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</si>
  <si>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</si>
  <si>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</si>
  <si>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</si>
  <si>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</si>
  <si>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</si>
  <si>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</si>
  <si>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</si>
  <si>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</si>
  <si>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</si>
  <si>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</si>
  <si>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</si>
  <si>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</si>
  <si>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</si>
  <si>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</si>
  <si>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</si>
  <si>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</si>
  <si>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</si>
  <si>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</si>
  <si>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</si>
  <si>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</si>
  <si>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</si>
  <si>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</si>
  <si>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</si>
  <si>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</si>
  <si>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</si>
  <si>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</si>
  <si>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</si>
  <si>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</si>
  <si>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</si>
  <si>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</si>
  <si>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</si>
  <si>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</si>
  <si>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</si>
  <si>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</si>
  <si>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</si>
  <si>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</si>
  <si>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</si>
  <si>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</si>
  <si>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</si>
  <si>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</si>
  <si>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</si>
  <si>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</si>
  <si>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</si>
  <si>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</si>
  <si>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</si>
  <si>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</si>
  <si>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</si>
  <si>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</si>
  <si>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</si>
  <si>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</si>
  <si>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</si>
  <si>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</si>
  <si>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</si>
  <si>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</si>
  <si>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</si>
  <si>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</si>
  <si>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</si>
  <si>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</si>
  <si>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</si>
  <si>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</si>
  <si>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</si>
  <si>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</si>
  <si>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</si>
  <si>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</si>
  <si>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</si>
  <si>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</si>
  <si>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</si>
  <si>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</si>
  <si>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</si>
  <si>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</si>
  <si>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</si>
  <si>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</si>
  <si>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</si>
  <si>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</si>
  <si>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</si>
  <si>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</si>
  <si>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</si>
  <si>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</si>
  <si>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</si>
  <si>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</si>
  <si>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</si>
  <si>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</si>
  <si>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</si>
  <si>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</si>
  <si>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</si>
  <si>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</si>
  <si>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</si>
  <si>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</si>
  <si>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</si>
  <si>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</si>
  <si>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</si>
  <si>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</si>
  <si>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</si>
  <si>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</si>
  <si>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</si>
  <si>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</si>
  <si>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</si>
  <si>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</si>
  <si>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</si>
  <si>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</si>
  <si>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</si>
  <si>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</si>
  <si>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</si>
  <si>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</si>
  <si>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</si>
  <si>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</si>
  <si>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</si>
  <si>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</si>
  <si>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</si>
  <si>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</si>
  <si>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</si>
  <si>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</si>
  <si>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</si>
  <si>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</si>
  <si>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</si>
  <si>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</si>
  <si>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</si>
  <si>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</si>
  <si>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</si>
  <si>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</si>
  <si>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</si>
  <si>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</si>
  <si>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</si>
  <si>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</si>
  <si>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</si>
  <si>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</si>
  <si>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</si>
  <si>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</si>
  <si>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</si>
  <si>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</si>
  <si>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</si>
  <si>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</si>
  <si>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</si>
  <si>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</si>
  <si>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</si>
  <si>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</si>
  <si>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</si>
  <si>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</si>
  <si>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</si>
  <si>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</si>
  <si>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</si>
  <si>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</si>
  <si>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</si>
  <si>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</si>
  <si>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</si>
  <si>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</si>
  <si>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</si>
  <si>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</si>
  <si>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</si>
  <si>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</si>
  <si>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</si>
  <si>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</si>
  <si>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</si>
  <si>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</si>
  <si>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</si>
  <si>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</si>
  <si>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</si>
  <si>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</si>
  <si>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</si>
  <si>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</si>
  <si>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</si>
  <si>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</si>
  <si>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</si>
  <si>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</si>
  <si>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</si>
  <si>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</si>
  <si>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</si>
  <si>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</si>
  <si>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</si>
  <si>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</si>
  <si>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</si>
  <si>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</si>
  <si>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</si>
  <si>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</si>
  <si>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</si>
  <si>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</si>
  <si>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</si>
  <si>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</si>
  <si>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</si>
  <si>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</si>
  <si>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</si>
  <si>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</si>
  <si>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</si>
  <si>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</si>
  <si>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</si>
  <si>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</si>
  <si>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</si>
  <si>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</si>
  <si>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</si>
  <si>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</si>
  <si>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</si>
  <si>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</si>
  <si>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</si>
  <si>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</si>
  <si>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</si>
  <si>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</si>
  <si>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</si>
  <si>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</si>
  <si>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</si>
  <si>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</si>
  <si>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</si>
  <si>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</si>
  <si>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</si>
  <si>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</si>
  <si>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</si>
  <si>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</si>
  <si>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</si>
  <si>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</si>
  <si>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</si>
  <si>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</si>
  <si>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</si>
  <si>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</si>
  <si>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</si>
  <si>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</si>
  <si>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</si>
  <si>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</si>
  <si>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</si>
  <si>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</si>
  <si>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</si>
  <si>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</si>
  <si>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</si>
  <si>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</si>
  <si>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</si>
  <si>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</si>
  <si>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</si>
  <si>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</si>
  <si>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</si>
  <si>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</si>
  <si>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</si>
  <si>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</si>
  <si>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</si>
  <si>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</si>
  <si>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</si>
  <si>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</si>
  <si>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</si>
  <si>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</si>
  <si>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</si>
  <si>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</si>
  <si>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</si>
  <si>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</si>
  <si>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</si>
  <si>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</si>
  <si>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</si>
  <si>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</si>
  <si>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</si>
  <si>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</si>
  <si>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</si>
  <si>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</si>
  <si>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</si>
  <si>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</si>
  <si>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</si>
  <si>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</si>
  <si>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</si>
  <si>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</si>
  <si>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</si>
  <si>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</si>
  <si>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</si>
  <si>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</si>
  <si>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</si>
  <si>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</si>
  <si>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</si>
  <si>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</si>
  <si>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</si>
  <si>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</si>
  <si>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</si>
  <si>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</si>
  <si>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</si>
  <si>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</si>
  <si>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</si>
  <si>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</si>
  <si>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</si>
  <si>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</si>
  <si>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</si>
  <si>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</si>
  <si>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</si>
  <si>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</si>
  <si>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</si>
  <si>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</si>
  <si>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</si>
  <si>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</si>
  <si>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</si>
  <si>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</si>
  <si>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</si>
  <si>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</si>
  <si>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</si>
  <si>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</si>
  <si>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</si>
  <si>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</si>
  <si>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</si>
  <si>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</si>
  <si>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</si>
  <si>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</si>
  <si>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</si>
  <si>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</si>
  <si>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</si>
  <si>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</si>
  <si>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</si>
  <si>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</si>
  <si>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</si>
  <si>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</si>
  <si>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</si>
  <si>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</si>
  <si>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</si>
  <si>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</si>
  <si>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</si>
  <si>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</si>
  <si>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</si>
  <si>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</si>
  <si>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</si>
  <si>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</si>
  <si>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</si>
  <si>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</si>
  <si>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</si>
  <si>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</si>
  <si>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</si>
  <si>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</si>
  <si>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</si>
  <si>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</si>
  <si>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</si>
  <si>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</si>
  <si>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</si>
  <si>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</si>
  <si>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</si>
  <si>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</si>
  <si>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</si>
  <si>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</si>
  <si>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</si>
  <si>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</si>
  <si>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</si>
  <si>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</si>
  <si>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</si>
  <si>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</si>
  <si>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</si>
  <si>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</si>
  <si>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</si>
  <si>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</si>
  <si>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</si>
  <si>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</si>
  <si>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</si>
  <si>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</si>
  <si>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</si>
  <si>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</si>
  <si>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</si>
  <si>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</si>
  <si>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</si>
  <si>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</si>
  <si>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</si>
  <si>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</si>
  <si>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</si>
  <si>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</si>
  <si>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</si>
  <si>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</si>
  <si>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</si>
  <si>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</si>
  <si>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</si>
  <si>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</si>
  <si>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</si>
  <si>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</si>
  <si>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</si>
  <si>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</si>
  <si>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</si>
  <si>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</si>
  <si>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</si>
  <si>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</si>
  <si>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</si>
  <si>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</si>
  <si>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</si>
  <si>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</si>
  <si>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</si>
  <si>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</si>
  <si>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</si>
  <si>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</si>
  <si>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</si>
  <si>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</si>
  <si>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</si>
  <si>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</si>
  <si>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</si>
  <si>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</si>
  <si>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</si>
  <si>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</si>
  <si>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</si>
  <si>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</si>
  <si>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</si>
  <si>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</si>
  <si>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</si>
  <si>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</si>
  <si>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</si>
  <si>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</si>
  <si>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</si>
  <si>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</si>
  <si>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</si>
  <si>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</si>
  <si>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</si>
  <si>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</si>
  <si>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</si>
  <si>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</si>
  <si>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</si>
  <si>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</si>
  <si>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</si>
  <si>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</si>
  <si>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</si>
  <si>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</si>
  <si>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</si>
  <si>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</si>
  <si>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</si>
  <si>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</si>
  <si>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</si>
  <si>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</si>
  <si>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</si>
  <si>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</si>
  <si>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</si>
  <si>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</si>
  <si>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</si>
  <si>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</si>
  <si>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</si>
  <si>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</si>
  <si>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</si>
  <si>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</si>
  <si>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</si>
  <si>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</si>
  <si>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</si>
  <si>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</si>
  <si>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</si>
  <si>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</si>
  <si>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</si>
  <si>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</si>
  <si>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</si>
  <si>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</si>
  <si>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</si>
  <si>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</si>
  <si>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</si>
  <si>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</si>
  <si>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</si>
  <si>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</si>
  <si>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</si>
  <si>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</si>
  <si>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</si>
  <si>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</si>
  <si>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</si>
  <si>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</si>
  <si>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</si>
  <si>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</si>
  <si>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</si>
  <si>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</si>
  <si>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</si>
  <si>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</si>
  <si>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</si>
  <si>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</si>
  <si>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</si>
  <si>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</si>
  <si>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</si>
  <si>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</si>
  <si>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</si>
  <si>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</si>
  <si>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</si>
  <si>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</si>
  <si>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</si>
  <si>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</si>
  <si>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</si>
  <si>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</si>
  <si>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</si>
  <si>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</si>
  <si>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</si>
  <si>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</si>
  <si>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</si>
  <si>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</si>
  <si>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</si>
  <si>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</si>
  <si>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</si>
  <si>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</si>
  <si>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</si>
  <si>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</si>
  <si>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</si>
  <si>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</si>
  <si>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</si>
  <si>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</si>
  <si>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</si>
  <si>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</si>
  <si>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</si>
  <si>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</si>
  <si>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</si>
  <si>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</si>
  <si>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</si>
  <si>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</si>
  <si>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</si>
  <si>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</si>
  <si>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</si>
  <si>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</si>
  <si>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</si>
  <si>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</si>
  <si>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</si>
  <si>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</si>
  <si>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</si>
  <si>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</si>
  <si>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</si>
  <si>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</si>
  <si>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</si>
  <si>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</si>
  <si>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</si>
  <si>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</si>
  <si>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</si>
  <si>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</si>
  <si>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</si>
  <si>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</si>
  <si>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</si>
  <si>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</si>
  <si>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</si>
  <si>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</si>
  <si>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</si>
  <si>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</si>
  <si>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</si>
  <si>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</si>
  <si>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</si>
  <si>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</si>
  <si>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</si>
  <si>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</si>
  <si>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</si>
  <si>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</si>
  <si>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</si>
  <si>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</si>
  <si>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</si>
  <si>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</si>
  <si>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</si>
  <si>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</si>
  <si>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</si>
  <si>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</si>
  <si>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</si>
  <si>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</si>
  <si>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</si>
  <si>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</si>
  <si>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</si>
  <si>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</si>
  <si>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</si>
  <si>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</si>
  <si>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</si>
  <si>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</si>
  <si>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</si>
  <si>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</si>
  <si>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</si>
  <si>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</si>
  <si>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</si>
  <si>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</si>
  <si>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</si>
  <si>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</si>
  <si>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</si>
  <si>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</si>
  <si>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</si>
  <si>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</si>
  <si>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</si>
  <si>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</si>
  <si>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</si>
  <si>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</si>
  <si>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</si>
  <si>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</si>
  <si>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</si>
  <si>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</si>
  <si>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</si>
  <si>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</si>
  <si>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</si>
  <si>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</si>
  <si>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</si>
  <si>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</si>
  <si>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</si>
  <si>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</si>
  <si>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</si>
  <si>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</si>
  <si>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</si>
  <si>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</si>
  <si>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</si>
  <si>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</si>
  <si>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</si>
  <si>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</si>
  <si>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</si>
  <si>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</si>
  <si>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</si>
  <si>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</si>
  <si>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</si>
  <si>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</si>
  <si>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</si>
  <si>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</si>
  <si>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</si>
  <si>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</si>
  <si>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</si>
  <si>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</si>
  <si>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</si>
  <si>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</si>
  <si>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</si>
  <si>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</si>
  <si>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</si>
  <si>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</si>
  <si>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</si>
  <si>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</si>
  <si>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</si>
  <si>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</si>
  <si>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</si>
  <si>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</si>
  <si>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</si>
  <si>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</si>
  <si>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</si>
  <si>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</si>
  <si>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</si>
  <si>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</si>
  <si>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</si>
  <si>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</si>
  <si>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</si>
  <si>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</si>
  <si>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</si>
  <si>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</si>
  <si>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</si>
  <si>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</si>
  <si>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</si>
  <si>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</si>
  <si>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</si>
  <si>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</si>
  <si>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</si>
  <si>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</si>
  <si>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</si>
  <si>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</si>
  <si>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</si>
  <si>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</si>
  <si>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</si>
  <si>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</si>
  <si>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</si>
  <si>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</si>
  <si>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</si>
  <si>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</si>
  <si>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</si>
  <si>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</si>
  <si>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</si>
  <si>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</si>
  <si>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</si>
  <si>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</si>
  <si>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</si>
  <si>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</si>
  <si>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</si>
  <si>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</si>
  <si>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</si>
  <si>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</si>
  <si>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</si>
  <si>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</si>
  <si>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</si>
  <si>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</si>
  <si>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</si>
  <si>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</si>
  <si>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</si>
  <si>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</si>
  <si>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</si>
  <si>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</si>
  <si>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</si>
  <si>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</si>
  <si>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</si>
  <si>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</si>
  <si>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</si>
  <si>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</si>
  <si>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</si>
  <si>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</si>
  <si>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</si>
  <si>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</si>
  <si>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</si>
  <si>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</si>
  <si>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</si>
  <si>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</si>
  <si>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</si>
  <si>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</si>
  <si>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</si>
  <si>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</si>
  <si>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</si>
  <si>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</si>
  <si>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</si>
  <si>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</si>
  <si>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</si>
  <si>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</si>
  <si>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</si>
  <si>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</si>
  <si>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</si>
  <si>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</si>
  <si>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</si>
  <si>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</si>
  <si>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</si>
  <si>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</si>
  <si>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</si>
  <si>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</si>
  <si>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</si>
  <si>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</si>
  <si>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</si>
  <si>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</si>
  <si>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</si>
  <si>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</si>
  <si>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</si>
  <si>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</si>
  <si>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</si>
  <si>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</si>
  <si>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</si>
  <si>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</si>
  <si>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</si>
  <si>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</si>
  <si>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</si>
  <si>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</si>
  <si>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</si>
  <si>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</si>
  <si>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</si>
  <si>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</si>
  <si>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</si>
  <si>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</si>
  <si>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</si>
  <si>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</si>
  <si>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</si>
  <si>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</si>
  <si>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</si>
  <si>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</si>
  <si>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</si>
  <si>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</si>
  <si>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</si>
  <si>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</si>
  <si>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</si>
  <si>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</si>
  <si>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</si>
  <si>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</si>
  <si>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</si>
  <si>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</si>
  <si>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</si>
  <si>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</si>
  <si>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</si>
  <si>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</si>
  <si>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</si>
  <si>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</si>
  <si>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</si>
  <si>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</si>
  <si>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</si>
  <si>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</si>
  <si>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</si>
  <si>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</si>
  <si>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</si>
  <si>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</si>
  <si>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</si>
  <si>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</si>
  <si>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</si>
  <si>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</si>
  <si>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</si>
  <si>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</si>
  <si>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</si>
  <si>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</si>
  <si>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</si>
  <si>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</si>
  <si>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</si>
  <si>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</si>
  <si>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</si>
  <si>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</si>
  <si>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</si>
  <si>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</si>
  <si>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</si>
  <si>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</si>
  <si>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</si>
  <si>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</si>
  <si>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</si>
  <si>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</si>
  <si>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</si>
  <si>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</si>
  <si>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</si>
  <si>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</si>
  <si>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</si>
  <si>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</si>
  <si>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</si>
  <si>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</si>
  <si>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</si>
  <si>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</si>
  <si>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</si>
  <si>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</si>
  <si>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</si>
  <si>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</si>
  <si>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</si>
  <si>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</si>
  <si>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</si>
  <si>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</si>
  <si>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</si>
  <si>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</si>
  <si>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</si>
  <si>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</si>
  <si>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</si>
  <si>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</si>
  <si>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</si>
  <si>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</si>
  <si>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</si>
  <si>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</si>
  <si>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</si>
  <si>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</si>
  <si>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</si>
  <si>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</si>
  <si>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</si>
  <si>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</si>
  <si>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</si>
  <si>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</si>
  <si>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</si>
  <si>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</si>
  <si>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</si>
  <si>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</si>
  <si>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</si>
  <si>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</si>
  <si>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</si>
  <si>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</si>
  <si>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</si>
  <si>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</si>
  <si>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</si>
  <si>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</si>
  <si>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</si>
  <si>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</si>
  <si>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</si>
  <si>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</si>
  <si>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</si>
  <si>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</si>
  <si>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</si>
  <si>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</si>
  <si>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</si>
  <si>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</si>
  <si>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</si>
  <si>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</si>
  <si>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</si>
  <si>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</si>
  <si>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</si>
  <si>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</si>
  <si>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</si>
  <si>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</si>
  <si>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</si>
  <si>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</si>
  <si>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</si>
  <si>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</si>
  <si>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</si>
  <si>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</si>
  <si>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</si>
  <si>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</si>
  <si>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</si>
  <si>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</si>
  <si>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</si>
  <si>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</si>
  <si>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</si>
  <si>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</si>
  <si>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</si>
  <si>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</si>
  <si>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</si>
  <si>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</si>
  <si>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</si>
  <si>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</si>
  <si>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</si>
  <si>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</si>
  <si>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</si>
  <si>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</si>
  <si>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</si>
  <si>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</si>
  <si>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</si>
  <si>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</si>
  <si>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</si>
  <si>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</si>
  <si>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</si>
  <si>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</si>
  <si>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</si>
  <si>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</si>
  <si>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</si>
  <si>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</si>
  <si>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</si>
  <si>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</si>
  <si>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</si>
  <si>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</si>
  <si>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</si>
  <si>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</si>
  <si>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</si>
  <si>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</si>
  <si>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</si>
  <si>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</si>
  <si>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</si>
  <si>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</si>
  <si>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</si>
  <si>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</si>
  <si>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</si>
  <si>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</si>
  <si>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</si>
  <si>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</si>
  <si>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</si>
  <si>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</si>
  <si>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</si>
  <si>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</si>
  <si>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</si>
  <si>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</si>
  <si>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</si>
  <si>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</si>
  <si>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</si>
  <si>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</si>
  <si>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</si>
  <si>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</si>
  <si>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</si>
  <si>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</si>
  <si>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</si>
  <si>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</si>
  <si>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</si>
  <si>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</si>
  <si>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</si>
  <si>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</si>
  <si>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</si>
  <si>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</si>
  <si>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</si>
  <si>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</si>
  <si>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</si>
  <si>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</si>
  <si>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</si>
  <si>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</si>
  <si>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</si>
  <si>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</si>
  <si>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</si>
  <si>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</si>
  <si>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</si>
  <si>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</si>
  <si>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</si>
  <si>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</si>
  <si>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</si>
  <si>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</si>
  <si>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</si>
  <si>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</si>
  <si>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</si>
  <si>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</si>
  <si>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</si>
  <si>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</si>
  <si>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</si>
  <si>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</si>
  <si>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</si>
  <si>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</si>
  <si>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</si>
  <si>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</si>
  <si>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</si>
  <si>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</si>
  <si>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</si>
  <si>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</si>
  <si>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</si>
  <si>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</si>
  <si>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</si>
  <si>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</si>
  <si>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</si>
  <si>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</si>
  <si>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</si>
  <si>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</si>
  <si>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</si>
  <si>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</si>
  <si>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</si>
  <si>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</si>
  <si>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</si>
  <si>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</si>
  <si>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</si>
  <si>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</si>
  <si>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</si>
  <si>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</si>
  <si>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</si>
  <si>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</si>
  <si>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</si>
  <si>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</si>
  <si>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</si>
  <si>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</si>
  <si>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</si>
  <si>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</si>
  <si>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</si>
  <si>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</si>
  <si>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</si>
  <si>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</si>
  <si>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</si>
  <si>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</si>
  <si>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</si>
  <si>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</si>
  <si>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</si>
  <si>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</si>
  <si>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</si>
  <si>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</si>
  <si>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</si>
  <si>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</si>
  <si>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</si>
  <si>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</si>
  <si>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</si>
  <si>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</si>
  <si>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</si>
  <si>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</si>
  <si>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</si>
  <si>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</si>
  <si>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</si>
  <si>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</si>
  <si>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</si>
  <si>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</si>
  <si>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</si>
  <si>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</si>
  <si>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</si>
  <si>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</si>
  <si>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</si>
  <si>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</si>
  <si>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</si>
  <si>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</si>
  <si>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</si>
  <si>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</si>
  <si>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</si>
  <si>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</si>
  <si>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</si>
  <si>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</si>
  <si>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</si>
  <si>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</si>
  <si>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</si>
  <si>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</si>
  <si>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</si>
  <si>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</si>
  <si>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</si>
  <si>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</si>
  <si>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</si>
  <si>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</si>
  <si>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</si>
  <si>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</si>
  <si>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</si>
  <si>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</si>
  <si>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</si>
  <si>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</si>
  <si>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</si>
  <si>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</si>
  <si>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</si>
  <si>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</si>
  <si>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</si>
  <si>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</si>
  <si>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</si>
  <si>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</si>
  <si>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</si>
  <si>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</si>
  <si>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</si>
  <si>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</si>
  <si>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</si>
  <si>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</si>
  <si>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</si>
  <si>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</si>
  <si>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</si>
  <si>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</si>
  <si>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</si>
  <si>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</si>
  <si>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</si>
  <si>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</si>
  <si>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</si>
  <si>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</si>
  <si>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</si>
  <si>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</si>
  <si>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</si>
  <si>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</si>
  <si>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</si>
  <si>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</si>
  <si>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</si>
  <si>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</si>
  <si>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</si>
  <si>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</si>
  <si>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</si>
  <si>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</si>
  <si>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</si>
  <si>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</si>
  <si>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</si>
  <si>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</si>
  <si>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</si>
  <si>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</si>
  <si>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</si>
  <si>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</si>
  <si>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</si>
  <si>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</si>
  <si>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</si>
  <si>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</si>
  <si>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</si>
  <si>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</si>
  <si>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</si>
  <si>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</si>
  <si>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</si>
  <si>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</si>
  <si>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</si>
  <si>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</si>
  <si>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</si>
  <si>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</si>
  <si>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</si>
  <si>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</si>
  <si>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</si>
  <si>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</si>
  <si>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</si>
  <si>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</si>
  <si>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</si>
  <si>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</si>
  <si>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</si>
  <si>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</si>
  <si>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</si>
  <si>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</si>
  <si>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</si>
  <si>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</si>
  <si>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</si>
  <si>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</si>
  <si>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</si>
  <si>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</si>
  <si>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</si>
  <si>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</si>
  <si>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</si>
  <si>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</si>
  <si>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</si>
  <si>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</si>
  <si>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</si>
  <si>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</si>
  <si>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</si>
  <si>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</si>
  <si>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</si>
  <si>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</si>
  <si>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</si>
  <si>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</si>
  <si>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</si>
  <si>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</si>
  <si>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</si>
  <si>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</si>
  <si>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</si>
  <si>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</si>
  <si>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</si>
  <si>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</si>
  <si>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</si>
  <si>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</si>
  <si>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</si>
  <si>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</si>
  <si>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</si>
  <si>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</si>
  <si>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</si>
  <si>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</si>
  <si>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</si>
  <si>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</si>
  <si>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</si>
  <si>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</si>
  <si>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</si>
  <si>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</si>
  <si>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</si>
  <si>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</si>
  <si>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</si>
  <si>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</si>
  <si>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</si>
  <si>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</si>
  <si>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</si>
  <si>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</si>
  <si>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</si>
  <si>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</si>
  <si>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</si>
  <si>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</si>
  <si>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</si>
  <si>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</si>
  <si>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</si>
  <si>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</si>
  <si>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</si>
  <si>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</si>
  <si>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</si>
  <si>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</si>
  <si>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</si>
  <si>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</si>
  <si>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</si>
  <si>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</si>
  <si>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</si>
  <si>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</si>
  <si>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</si>
  <si>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</si>
  <si>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</si>
  <si>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</si>
  <si>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</si>
  <si>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</si>
  <si>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</si>
  <si>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</si>
  <si>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</si>
  <si>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</si>
  <si>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</si>
  <si>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</si>
  <si>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</si>
  <si>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</si>
  <si>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</si>
  <si>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</si>
  <si>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</si>
  <si>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</si>
  <si>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</si>
  <si>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</si>
  <si>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</si>
  <si>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</si>
  <si>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</si>
  <si>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</si>
  <si>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</si>
  <si>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</si>
  <si>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</si>
  <si>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</si>
  <si>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</si>
  <si>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</si>
  <si>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</si>
  <si>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</si>
  <si>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</si>
  <si>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</si>
  <si>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</si>
  <si>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</si>
  <si>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</si>
  <si>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</si>
  <si>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</si>
  <si>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</si>
  <si>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</si>
  <si>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</si>
  <si>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</si>
  <si>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</si>
  <si>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</si>
  <si>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</si>
  <si>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</si>
  <si>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</si>
  <si>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</si>
  <si>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</si>
  <si>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</si>
  <si>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</si>
  <si>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</si>
  <si>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</si>
  <si>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</si>
  <si>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</si>
  <si>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</si>
  <si>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</si>
  <si>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</si>
  <si>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</si>
  <si>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</si>
  <si>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</si>
  <si>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</si>
  <si>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</si>
  <si>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</si>
  <si>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</si>
  <si>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</si>
  <si>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</si>
  <si>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</si>
  <si>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</si>
  <si>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</si>
  <si>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</si>
  <si>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</si>
  <si>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</si>
  <si>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</si>
  <si>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</si>
  <si>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</si>
  <si>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</si>
  <si>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</si>
  <si>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</si>
  <si>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</si>
  <si>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</si>
  <si>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</si>
  <si>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</si>
  <si>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</si>
  <si>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</si>
  <si>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</si>
  <si>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</si>
  <si>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</si>
  <si>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</si>
  <si>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</si>
  <si>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</si>
  <si>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</si>
  <si>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</si>
  <si>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</si>
  <si>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</si>
  <si>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</si>
  <si>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</si>
  <si>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</si>
  <si>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</si>
  <si>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</si>
  <si>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</si>
  <si>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</si>
  <si>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</si>
  <si>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</si>
  <si>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</si>
  <si>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</si>
  <si>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</si>
  <si>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</si>
  <si>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</si>
  <si>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</si>
  <si>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</si>
  <si>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</si>
  <si>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</si>
  <si>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</si>
  <si>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</si>
  <si>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</si>
  <si>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</si>
  <si>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</si>
  <si>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</si>
  <si>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</si>
  <si>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</si>
  <si>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</si>
  <si>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</si>
  <si>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</si>
  <si>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</si>
  <si>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</si>
  <si>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</si>
  <si>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</si>
  <si>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</si>
  <si>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</si>
  <si>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</si>
  <si>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</si>
  <si>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</si>
  <si>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</si>
  <si>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</si>
  <si>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</si>
  <si>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</si>
  <si>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</si>
  <si>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</si>
  <si>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</si>
  <si>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</si>
  <si>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</si>
  <si>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</si>
  <si>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</si>
  <si>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</si>
  <si>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</si>
  <si>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</si>
  <si>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</si>
  <si>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</si>
  <si>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</si>
  <si>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</si>
  <si>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</si>
  <si>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</si>
  <si>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</si>
  <si>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</si>
  <si>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</si>
  <si>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</si>
  <si>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</si>
  <si>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</si>
  <si>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</si>
  <si>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</si>
  <si>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</si>
  <si>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</si>
  <si>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</si>
  <si>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</si>
  <si>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</si>
  <si>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</si>
  <si>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</si>
  <si>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</si>
  <si>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</si>
  <si>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</si>
  <si>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</si>
  <si>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</si>
  <si>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</si>
  <si>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</si>
  <si>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</si>
  <si>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</si>
  <si>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</si>
  <si>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</si>
  <si>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</si>
  <si>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</si>
  <si>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</si>
  <si>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</si>
  <si>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</si>
  <si>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</si>
  <si>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</si>
  <si>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</si>
  <si>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</si>
  <si>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</si>
  <si>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</si>
  <si>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</si>
  <si>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</si>
  <si>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</si>
  <si>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</si>
  <si>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</si>
  <si>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</si>
  <si>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</si>
  <si>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</si>
  <si>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</si>
  <si>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</si>
  <si>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</si>
  <si>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</si>
  <si>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</si>
  <si>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</si>
  <si>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</si>
  <si>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</si>
  <si>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</si>
  <si>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</si>
  <si>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</si>
  <si>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</si>
  <si>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</si>
  <si>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</si>
  <si>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</si>
  <si>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</si>
  <si>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</si>
  <si>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</si>
  <si>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</si>
  <si>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</si>
  <si>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</si>
  <si>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</si>
  <si>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</si>
  <si>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</si>
  <si>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</si>
  <si>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</si>
  <si>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</si>
  <si>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</si>
  <si>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</si>
  <si>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</si>
  <si>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</si>
  <si>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</si>
  <si>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</si>
  <si>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</si>
  <si>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</si>
  <si>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</si>
  <si>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</si>
  <si>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</si>
  <si>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</si>
  <si>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</si>
  <si>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</si>
  <si>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</si>
  <si>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</si>
  <si>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</si>
  <si>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</si>
  <si>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</si>
  <si>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</si>
  <si>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</si>
  <si>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</si>
  <si>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</si>
  <si>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</si>
  <si>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</si>
  <si>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</si>
  <si>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</si>
  <si>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</si>
  <si>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</si>
  <si>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</si>
  <si>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</si>
  <si>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</si>
  <si>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</si>
  <si>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</si>
  <si>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</si>
  <si>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</si>
  <si>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</si>
  <si>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</si>
  <si>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</si>
  <si>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</si>
  <si>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</si>
  <si>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</si>
  <si>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</si>
  <si>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</si>
  <si>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</si>
  <si>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</si>
  <si>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</si>
  <si>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</si>
  <si>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</si>
  <si>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</si>
  <si>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</si>
  <si>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</si>
  <si>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</si>
  <si>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</si>
  <si>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</si>
  <si>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</si>
  <si>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</si>
  <si>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</si>
  <si>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</si>
  <si>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</si>
  <si>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</si>
  <si>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</si>
  <si>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</si>
  <si>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</si>
  <si>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</si>
  <si>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</si>
  <si>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</si>
  <si>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</si>
  <si>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</si>
  <si>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</si>
  <si>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</si>
  <si>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</si>
  <si>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</si>
  <si>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</si>
  <si>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</si>
  <si>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</si>
  <si>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</si>
  <si>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</si>
  <si>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</si>
  <si>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</si>
  <si>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</si>
  <si>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</si>
  <si>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</si>
  <si>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</si>
  <si>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</si>
  <si>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</si>
  <si>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</si>
  <si>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</si>
  <si>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</si>
  <si>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</si>
  <si>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</si>
  <si>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</si>
  <si>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</si>
  <si>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</si>
  <si>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</si>
  <si>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</si>
  <si>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</si>
  <si>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</si>
  <si>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</si>
  <si>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</si>
  <si>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</si>
  <si>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</si>
  <si>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</si>
  <si>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</si>
  <si>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</si>
  <si>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</si>
  <si>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</si>
  <si>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</si>
  <si>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</si>
  <si>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</si>
  <si>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</si>
  <si>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</si>
  <si>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</si>
  <si>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</si>
  <si>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</si>
  <si>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</si>
  <si>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</si>
  <si>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</si>
  <si>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</si>
  <si>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</si>
  <si>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</si>
  <si>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</si>
  <si>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</si>
  <si>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</si>
  <si>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</si>
  <si>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</si>
  <si>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</si>
  <si>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</si>
  <si>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</si>
  <si>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</si>
  <si>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</si>
  <si>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</si>
  <si>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</si>
  <si>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</si>
  <si>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</si>
  <si>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</si>
  <si>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</si>
  <si>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</si>
  <si>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</si>
  <si>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</si>
  <si>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</si>
  <si>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</si>
  <si>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</si>
  <si>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</si>
  <si>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</si>
  <si>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</si>
  <si>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</si>
  <si>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</si>
  <si>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</si>
  <si>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</si>
  <si>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</si>
  <si>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</si>
  <si>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</si>
  <si>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</si>
  <si>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</si>
  <si>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</si>
  <si>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</si>
  <si>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</si>
  <si>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</si>
  <si>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</si>
  <si>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</si>
  <si>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</si>
  <si>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</si>
  <si>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</si>
  <si>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</si>
  <si>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</si>
  <si>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</si>
  <si>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</si>
  <si>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</si>
  <si>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</si>
  <si>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</si>
  <si>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</si>
  <si>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</si>
  <si>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</si>
  <si>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</si>
  <si>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</si>
  <si>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</si>
  <si>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</si>
  <si>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</si>
  <si>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</si>
  <si>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</si>
  <si>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</si>
  <si>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</si>
  <si>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</si>
  <si>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</si>
  <si>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</si>
  <si>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</si>
  <si>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</si>
  <si>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</si>
  <si>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</si>
  <si>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</si>
  <si>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</si>
  <si>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</si>
  <si>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</si>
  <si>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</si>
  <si>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</si>
  <si>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</si>
  <si>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</si>
  <si>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</si>
  <si>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</si>
  <si>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</si>
  <si>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</si>
  <si>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</si>
  <si>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</si>
  <si>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</si>
  <si>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</si>
  <si>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</si>
  <si>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</si>
  <si>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</si>
  <si>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</si>
  <si>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</si>
  <si>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</si>
  <si>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</si>
  <si>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</si>
  <si>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</si>
  <si>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</si>
  <si>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</si>
  <si>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</si>
  <si>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</si>
  <si>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</si>
  <si>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</si>
  <si>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</si>
  <si>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</si>
  <si>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</si>
  <si>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</si>
  <si>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</si>
  <si>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</si>
  <si>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</si>
  <si>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</si>
  <si>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</si>
  <si>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</si>
  <si>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</si>
  <si>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</si>
  <si>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</si>
  <si>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</si>
  <si>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</si>
  <si>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</si>
  <si>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</si>
  <si>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</si>
  <si>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</si>
  <si>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</si>
  <si>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</si>
  <si>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</si>
  <si>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</si>
  <si>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</si>
  <si>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</si>
  <si>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</si>
  <si>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</si>
  <si>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</si>
  <si>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</si>
  <si>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</si>
  <si>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</si>
  <si>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</si>
  <si>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</si>
  <si>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</si>
  <si>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</si>
  <si>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</si>
  <si>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</si>
  <si>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</si>
  <si>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</si>
  <si>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</si>
  <si>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</si>
  <si>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</si>
  <si>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</si>
  <si>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</si>
  <si>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</si>
  <si>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</si>
  <si>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</si>
  <si>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</si>
  <si>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</si>
  <si>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</si>
  <si>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</si>
  <si>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</si>
  <si>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</si>
  <si>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</si>
  <si>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</si>
  <si>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</si>
  <si>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</si>
  <si>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</si>
  <si>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</si>
  <si>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</si>
  <si>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</si>
  <si>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</si>
  <si>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</si>
  <si>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</si>
  <si>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</si>
  <si>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</si>
  <si>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</si>
  <si>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</si>
  <si>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</si>
  <si>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</si>
  <si>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</si>
  <si>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</si>
  <si>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</si>
  <si>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</si>
  <si>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</si>
  <si>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</si>
  <si>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</si>
  <si>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</si>
  <si>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</si>
  <si>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</si>
  <si>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</si>
  <si>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</si>
  <si>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</si>
  <si>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</si>
  <si>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</si>
  <si>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</si>
  <si>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</si>
  <si>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</si>
  <si>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</si>
  <si>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</si>
  <si>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</si>
  <si>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</si>
  <si>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</si>
  <si>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</si>
  <si>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</si>
  <si>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</si>
  <si>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</si>
  <si>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</si>
  <si>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</si>
  <si>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</si>
  <si>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</si>
  <si>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</si>
  <si>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</si>
  <si>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</si>
  <si>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</si>
  <si>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</si>
  <si>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</si>
  <si>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</si>
  <si>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</si>
  <si>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</si>
  <si>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</si>
  <si>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</si>
  <si>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</si>
  <si>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</si>
  <si>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</si>
  <si>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</si>
  <si>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</si>
  <si>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</si>
  <si>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</si>
  <si>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</si>
  <si>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</si>
  <si>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</si>
  <si>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</si>
  <si>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</si>
  <si>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</si>
  <si>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</si>
  <si>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</si>
  <si>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</si>
  <si>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</si>
  <si>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</si>
  <si>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</si>
  <si>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</si>
  <si>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</si>
  <si>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</si>
  <si>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</si>
  <si>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</si>
  <si>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</si>
  <si>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</si>
  <si>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</si>
  <si>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</si>
  <si>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</si>
  <si>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</si>
  <si>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</si>
  <si>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</si>
  <si>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</si>
  <si>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</si>
  <si>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</si>
  <si>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</si>
  <si>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</si>
  <si>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</si>
  <si>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</si>
  <si>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</si>
  <si>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</si>
  <si>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</si>
  <si>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</si>
  <si>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</si>
  <si>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</si>
  <si>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</si>
  <si>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</si>
  <si>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</si>
  <si>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</si>
  <si>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</si>
  <si>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</si>
  <si>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</si>
  <si>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</si>
  <si>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</si>
  <si>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</si>
  <si>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</si>
  <si>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</si>
  <si>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</si>
  <si>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</si>
  <si>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</si>
  <si>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</si>
  <si>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</si>
  <si>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</si>
  <si>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</si>
  <si>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</si>
  <si>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</si>
  <si>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</si>
  <si>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</si>
  <si>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</si>
  <si>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</si>
  <si>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</si>
  <si>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</si>
  <si>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</si>
  <si>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</si>
  <si>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</si>
  <si>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</si>
  <si>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</si>
  <si>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</si>
  <si>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</si>
  <si>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</si>
  <si>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</si>
  <si>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</si>
  <si>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</si>
  <si>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</si>
  <si>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</si>
  <si>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</si>
  <si>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</si>
  <si>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</si>
  <si>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</si>
  <si>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</si>
  <si>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</si>
  <si>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</si>
  <si>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</si>
  <si>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</si>
  <si>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</si>
  <si>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</si>
  <si>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</si>
  <si>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</si>
  <si>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</si>
  <si>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</si>
  <si>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</si>
  <si>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</si>
  <si>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</si>
  <si>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</si>
  <si>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</si>
  <si>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</si>
  <si>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</si>
  <si>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</si>
  <si>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</si>
  <si>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</si>
  <si>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</si>
  <si>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</si>
  <si>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</si>
  <si>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</si>
  <si>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</si>
  <si>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</si>
  <si>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</si>
  <si>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</si>
  <si>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</si>
  <si>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</si>
  <si>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</si>
  <si>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</si>
  <si>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</si>
  <si>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</si>
  <si>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</si>
  <si>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</si>
  <si>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</si>
  <si>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</si>
  <si>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</si>
  <si>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</si>
  <si>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</si>
  <si>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</si>
  <si>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</si>
  <si>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</si>
  <si>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</si>
  <si>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</si>
  <si>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</si>
  <si>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</si>
  <si>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</si>
  <si>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</si>
  <si>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</si>
  <si>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</si>
  <si>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</si>
  <si>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</si>
  <si>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</si>
  <si>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</si>
  <si>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</si>
  <si>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</si>
  <si>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</si>
  <si>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</si>
  <si>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</si>
  <si>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</si>
  <si>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</si>
  <si>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</si>
  <si>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</si>
  <si>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</si>
  <si>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</si>
  <si>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</si>
  <si>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</si>
  <si>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</si>
  <si>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</si>
  <si>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</si>
  <si>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</si>
  <si>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</si>
  <si>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</si>
  <si>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</si>
  <si>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</si>
  <si>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</si>
  <si>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</si>
  <si>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</si>
  <si>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</si>
  <si>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</si>
  <si>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</si>
  <si>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</si>
  <si>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</si>
  <si>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</si>
  <si>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</si>
  <si>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</si>
  <si>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</si>
  <si>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</si>
  <si>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</si>
  <si>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</si>
  <si>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</si>
  <si>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</si>
  <si>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</si>
  <si>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</si>
  <si>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</si>
  <si>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</si>
  <si>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</si>
  <si>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</si>
  <si>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</si>
  <si>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</si>
  <si>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</si>
  <si>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</si>
  <si>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</si>
  <si>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</si>
  <si>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</si>
  <si>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</si>
  <si>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</si>
  <si>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</si>
  <si>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</si>
  <si>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</si>
  <si>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</si>
  <si>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</si>
  <si>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</si>
  <si>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</si>
  <si>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</si>
  <si>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</si>
  <si>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</si>
  <si>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</si>
  <si>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</si>
  <si>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</si>
  <si>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</si>
  <si>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</si>
  <si>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</si>
  <si>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</si>
  <si>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</si>
  <si>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</si>
  <si>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</si>
  <si>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</si>
  <si>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</si>
  <si>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</si>
  <si>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</si>
  <si>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</si>
  <si>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</si>
  <si>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</si>
  <si>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</si>
  <si>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</si>
  <si>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</si>
  <si>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</si>
  <si>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</si>
  <si>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</si>
  <si>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</si>
  <si>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</si>
  <si>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</si>
  <si>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</si>
  <si>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</si>
  <si>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</si>
  <si>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</si>
  <si>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</si>
  <si>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</si>
  <si>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</si>
  <si>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</si>
  <si>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</si>
  <si>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</si>
  <si>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</si>
  <si>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</si>
  <si>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</si>
  <si>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</si>
  <si>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</si>
  <si>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</si>
  <si>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</si>
  <si>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</si>
  <si>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</si>
  <si>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</si>
  <si>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</si>
  <si>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</si>
  <si>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</si>
  <si>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</si>
  <si>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</si>
  <si>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</si>
  <si>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</si>
  <si>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</si>
  <si>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</si>
  <si>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</si>
  <si>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</si>
  <si>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</si>
  <si>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</si>
  <si>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</si>
  <si>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</si>
  <si>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</si>
  <si>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</si>
  <si>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</si>
  <si>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</si>
  <si>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</si>
  <si>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</si>
  <si>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</si>
  <si>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</si>
  <si>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</si>
  <si>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</si>
  <si>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</si>
  <si>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</si>
  <si>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</si>
  <si>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</si>
  <si>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</si>
  <si>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</si>
  <si>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</si>
  <si>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</si>
  <si>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</si>
  <si>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</si>
  <si>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</si>
  <si>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</si>
  <si>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</si>
  <si>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</si>
  <si>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</si>
  <si>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</si>
  <si>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</si>
  <si>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</si>
  <si>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</si>
  <si>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</si>
  <si>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</si>
  <si>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</si>
  <si>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</si>
  <si>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</si>
  <si>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</si>
  <si>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</si>
  <si>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</si>
  <si>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</si>
  <si>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</si>
  <si>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</si>
  <si>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</si>
  <si>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</si>
  <si>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</si>
  <si>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</si>
  <si>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</si>
  <si>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</si>
  <si>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</si>
  <si>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</si>
  <si>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</si>
  <si>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</si>
  <si>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</si>
  <si>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</si>
  <si>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</si>
  <si>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</si>
  <si>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</si>
  <si>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</si>
  <si>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</si>
  <si>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</si>
  <si>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</si>
  <si>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</si>
  <si>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</si>
  <si>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</si>
  <si>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</si>
  <si>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</si>
  <si>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</si>
  <si>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</si>
  <si>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</si>
  <si>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</si>
  <si>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</si>
  <si>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</si>
  <si>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</si>
  <si>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</si>
  <si>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</si>
  <si>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</si>
  <si>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</si>
  <si>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</si>
  <si>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</si>
  <si>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</si>
  <si>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</si>
  <si>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</si>
  <si>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</si>
  <si>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</si>
  <si>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</si>
  <si>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</si>
  <si>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</si>
  <si>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</si>
  <si>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</si>
  <si>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</si>
  <si>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</si>
  <si>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</si>
  <si>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</si>
  <si>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</si>
  <si>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</si>
  <si>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</si>
  <si>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</si>
  <si>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</si>
  <si>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</si>
  <si>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</si>
  <si>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</si>
  <si>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</si>
  <si>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</si>
  <si>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</si>
  <si>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</si>
  <si>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</si>
  <si>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</si>
  <si>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</si>
  <si>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</si>
  <si>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</si>
  <si>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</si>
  <si>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</si>
  <si>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</si>
  <si>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</si>
  <si>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</si>
  <si>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</si>
  <si>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</si>
  <si>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</si>
  <si>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</si>
  <si>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</si>
  <si>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</si>
  <si>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</si>
  <si>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</si>
  <si>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</si>
  <si>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</si>
  <si>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</si>
  <si>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</si>
  <si>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</si>
  <si>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</si>
  <si>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</si>
  <si>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</si>
  <si>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</si>
  <si>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</si>
  <si>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</si>
  <si>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</si>
  <si>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</si>
  <si>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</si>
  <si>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</si>
  <si>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</si>
  <si>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</si>
  <si>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</si>
  <si>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</si>
  <si>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</si>
  <si>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</si>
  <si>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</si>
  <si>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</si>
  <si>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</si>
  <si>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</si>
  <si>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</si>
  <si>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</si>
  <si>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</si>
  <si>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</si>
  <si>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</si>
  <si>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</si>
  <si>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</si>
  <si>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</si>
  <si>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</si>
  <si>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</si>
  <si>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</si>
  <si>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</si>
  <si>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</si>
  <si>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</si>
  <si>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</si>
  <si>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</si>
  <si>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</si>
  <si>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</si>
  <si>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</si>
  <si>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</si>
  <si>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</si>
  <si>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</si>
  <si>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</si>
  <si>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</si>
  <si>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</si>
  <si>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</si>
  <si>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</si>
  <si>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</si>
  <si>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</si>
  <si>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</si>
  <si>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</si>
  <si>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</si>
  <si>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</si>
  <si>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</si>
  <si>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</si>
  <si>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</si>
  <si>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</si>
  <si>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</si>
  <si>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</si>
  <si>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</si>
  <si>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</si>
  <si>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</si>
  <si>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</si>
  <si>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</si>
  <si>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</si>
  <si>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</si>
  <si>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</si>
  <si>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</si>
  <si>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</si>
  <si>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</si>
  <si>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</si>
  <si>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</si>
  <si>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</si>
  <si>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</si>
  <si>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</si>
  <si>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</si>
  <si>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</si>
  <si>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</si>
  <si>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</si>
  <si>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</si>
  <si>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</si>
  <si>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</si>
  <si>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</si>
  <si>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</si>
  <si>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</si>
  <si>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</si>
  <si>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</si>
  <si>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</si>
  <si>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</si>
  <si>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</si>
  <si>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</si>
  <si>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</si>
  <si>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</si>
  <si>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</si>
  <si>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</si>
  <si>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</si>
  <si>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</si>
  <si>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</si>
  <si>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</si>
  <si>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</si>
  <si>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</si>
  <si>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</si>
  <si>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</si>
  <si>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</si>
  <si>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</si>
  <si>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</si>
  <si>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</si>
  <si>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</si>
  <si>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</si>
  <si>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</si>
  <si>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</si>
  <si>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</si>
  <si>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</si>
  <si>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</si>
  <si>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</si>
  <si>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</si>
  <si>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</si>
  <si>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</si>
  <si>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</si>
  <si>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</si>
  <si>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</si>
  <si>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</si>
  <si>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</si>
  <si>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</si>
  <si>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</si>
  <si>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</si>
  <si>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</si>
  <si>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</si>
  <si>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</si>
  <si>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</si>
  <si>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</si>
  <si>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</si>
  <si>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</si>
  <si>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</si>
  <si>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</si>
  <si>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</si>
  <si>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</si>
  <si>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</si>
  <si>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</si>
  <si>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</si>
  <si>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</si>
  <si>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</si>
  <si>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</si>
  <si>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</si>
  <si>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</si>
  <si>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</si>
  <si>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</si>
  <si>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</si>
  <si>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</si>
  <si>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</si>
  <si>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</si>
  <si>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</si>
  <si>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</si>
  <si>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</si>
  <si>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</si>
  <si>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</si>
  <si>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</si>
  <si>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</si>
  <si>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</si>
  <si>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</si>
  <si>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</si>
  <si>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</si>
  <si>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</si>
  <si>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</si>
  <si>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</si>
  <si>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</si>
  <si>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</si>
  <si>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</si>
  <si>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</si>
  <si>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</si>
  <si>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</si>
  <si>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</si>
  <si>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</si>
  <si>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</si>
  <si>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</si>
  <si>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</si>
  <si>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</si>
  <si>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</si>
  <si>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</si>
  <si>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</si>
  <si>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</si>
  <si>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</si>
  <si>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</si>
  <si>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</si>
  <si>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</si>
  <si>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</si>
  <si>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</si>
  <si>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</si>
  <si>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</si>
  <si>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</si>
  <si>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</si>
  <si>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</si>
  <si>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</si>
  <si>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</si>
  <si>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</si>
  <si>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</si>
  <si>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</si>
  <si>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</si>
  <si>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</si>
  <si>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</si>
  <si>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</si>
  <si>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</si>
  <si>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</si>
  <si>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</si>
  <si>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</si>
  <si>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</si>
  <si>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</si>
  <si>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</si>
  <si>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</si>
  <si>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</si>
  <si>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</si>
  <si>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</si>
  <si>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</si>
  <si>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</si>
  <si>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</si>
  <si>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</si>
  <si>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</si>
  <si>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</si>
  <si>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</si>
  <si>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</si>
  <si>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</si>
  <si>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</si>
  <si>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</si>
  <si>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</si>
  <si>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</si>
  <si>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</si>
  <si>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</si>
  <si>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</si>
  <si>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</si>
  <si>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</si>
  <si>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</si>
  <si>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</si>
  <si>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</si>
  <si>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</si>
  <si>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</si>
  <si>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</si>
  <si>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</si>
  <si>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</si>
  <si>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</si>
  <si>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</si>
  <si>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</si>
  <si>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</si>
  <si>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</si>
  <si>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</si>
  <si>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</si>
  <si>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</si>
  <si>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</si>
  <si>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</si>
  <si>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</si>
  <si>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</si>
  <si>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</si>
  <si>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</si>
  <si>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</si>
  <si>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</si>
  <si>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</si>
  <si>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</si>
  <si>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</si>
  <si>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</si>
  <si>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</si>
  <si>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</si>
  <si>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</si>
  <si>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</si>
  <si>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</si>
  <si>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</si>
  <si>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</si>
  <si>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</si>
  <si>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</si>
  <si>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</si>
  <si>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</si>
  <si>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</si>
  <si>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</si>
  <si>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</si>
  <si>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</si>
  <si>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</si>
  <si>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</si>
  <si>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</si>
  <si>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</si>
  <si>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</si>
  <si>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</si>
  <si>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</si>
  <si>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</si>
  <si>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</si>
  <si>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</si>
  <si>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</si>
  <si>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</si>
  <si>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</si>
  <si>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</si>
  <si>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</si>
  <si>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</si>
  <si>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</si>
  <si>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</si>
  <si>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</si>
  <si>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</si>
  <si>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</si>
  <si>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</si>
  <si>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</si>
  <si>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</si>
  <si>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</si>
  <si>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</si>
  <si>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</si>
  <si>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</si>
  <si>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</si>
  <si>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</si>
  <si>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</si>
  <si>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</si>
  <si>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</si>
  <si>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</si>
  <si>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</si>
  <si>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</si>
  <si>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</si>
  <si>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</si>
  <si>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</si>
  <si>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</si>
  <si>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</si>
  <si>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</si>
  <si>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</si>
  <si>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</si>
  <si>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</si>
  <si>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</si>
  <si>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</si>
  <si>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</si>
  <si>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</si>
  <si>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</si>
  <si>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</si>
  <si>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</si>
  <si>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</si>
  <si>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</si>
  <si>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</si>
  <si>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</si>
  <si>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</si>
  <si>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</si>
  <si>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</si>
  <si>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</si>
  <si>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</si>
  <si>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</si>
  <si>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</si>
  <si>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</si>
  <si>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</si>
  <si>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</si>
  <si>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</si>
  <si>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</si>
  <si>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</si>
  <si>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</si>
  <si>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</si>
  <si>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</si>
  <si>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</si>
  <si>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</si>
  <si>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</si>
  <si>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</si>
  <si>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</si>
  <si>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</si>
  <si>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</si>
  <si>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</si>
  <si>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</si>
  <si>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</si>
  <si>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</si>
  <si>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</si>
  <si>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</si>
  <si>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</si>
  <si>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</si>
  <si>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</si>
  <si>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</si>
  <si>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</si>
  <si>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</si>
  <si>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</si>
  <si>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</si>
  <si>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</si>
  <si>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</si>
  <si>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</si>
  <si>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</si>
  <si>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</si>
  <si>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</si>
  <si>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</si>
  <si>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</si>
  <si>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</si>
  <si>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</si>
  <si>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</si>
  <si>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</si>
  <si>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</si>
  <si>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</si>
  <si>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</si>
  <si>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</si>
  <si>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</si>
  <si>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</si>
  <si>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</si>
  <si>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</si>
  <si>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</si>
  <si>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</si>
  <si>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</si>
  <si>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</si>
  <si>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</si>
  <si>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</si>
  <si>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</si>
  <si>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</si>
  <si>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</si>
  <si>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</si>
  <si>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</si>
  <si>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</si>
  <si>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</si>
  <si>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</si>
  <si>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</si>
  <si>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</si>
  <si>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</si>
  <si>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</si>
  <si>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</si>
  <si>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</si>
  <si>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</si>
  <si>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</si>
  <si>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</si>
  <si>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</si>
  <si>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</si>
  <si>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</si>
  <si>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</si>
  <si>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</si>
  <si>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</si>
  <si>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</si>
  <si>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</si>
  <si>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</si>
  <si>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</si>
  <si>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</si>
  <si>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</si>
  <si>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</si>
  <si>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</si>
  <si>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</si>
  <si>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</si>
  <si>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</si>
  <si>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</si>
  <si>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</si>
  <si>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</si>
  <si>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</si>
  <si>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</si>
  <si>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</si>
  <si>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</si>
  <si>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</si>
  <si>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</si>
  <si>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</si>
  <si>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</si>
  <si>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</si>
  <si>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</si>
  <si>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</si>
  <si>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</si>
  <si>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</si>
  <si>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</si>
  <si>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</si>
  <si>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</si>
  <si>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</si>
  <si>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</si>
  <si>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</si>
  <si>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</si>
  <si>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</si>
  <si>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</si>
  <si>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</si>
  <si>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</si>
  <si>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</si>
  <si>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</si>
  <si>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</si>
  <si>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</si>
  <si>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</si>
  <si>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</si>
  <si>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</si>
  <si>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</si>
  <si>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</si>
  <si>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</si>
  <si>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</si>
  <si>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</si>
  <si>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</si>
  <si>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</si>
  <si>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</si>
  <si>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</si>
  <si>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</si>
  <si>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</si>
  <si>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</si>
  <si>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</si>
  <si>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</si>
  <si>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</si>
  <si>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</si>
  <si>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</si>
  <si>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</si>
  <si>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</si>
  <si>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</si>
  <si>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</si>
  <si>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</si>
  <si>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</si>
  <si>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</si>
  <si>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</si>
  <si>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</si>
  <si>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</si>
  <si>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</si>
  <si>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</si>
  <si>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</si>
  <si>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</si>
  <si>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</si>
  <si>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</si>
  <si>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</si>
  <si>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</si>
  <si>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</si>
  <si>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</si>
  <si>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</si>
  <si>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</si>
  <si>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</si>
  <si>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</si>
  <si>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</si>
  <si>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</si>
  <si>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</si>
  <si>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</si>
  <si>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</si>
  <si>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</si>
  <si>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</si>
  <si>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</si>
  <si>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</si>
  <si>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</si>
  <si>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</si>
  <si>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</si>
  <si>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</si>
  <si>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</si>
  <si>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</si>
  <si>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</si>
  <si>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</si>
  <si>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</si>
  <si>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</si>
  <si>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</si>
  <si>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</si>
  <si>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</si>
  <si>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</si>
  <si>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</si>
  <si>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</si>
  <si>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</si>
  <si>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</si>
  <si>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</si>
  <si>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</si>
  <si>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</si>
  <si>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</si>
  <si>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</si>
  <si>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</si>
  <si>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</si>
  <si>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</si>
  <si>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</si>
  <si>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</si>
  <si>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</si>
  <si>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</si>
  <si>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</si>
  <si>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</si>
  <si>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</si>
  <si>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</si>
  <si>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</si>
  <si>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</si>
  <si>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</si>
  <si>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</si>
  <si>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</si>
  <si>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</si>
  <si>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</si>
  <si>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</si>
  <si>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</si>
  <si>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</si>
  <si>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</si>
  <si>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</si>
  <si>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</si>
  <si>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</si>
  <si>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</si>
  <si>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</si>
  <si>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</si>
  <si>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</si>
  <si>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</si>
  <si>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</si>
  <si>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</si>
  <si>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</si>
  <si>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</si>
  <si>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</si>
  <si>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</si>
  <si>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</si>
  <si>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</si>
  <si>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</si>
  <si>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</si>
  <si>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</si>
  <si>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</si>
  <si>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</si>
  <si>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</si>
  <si>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</si>
  <si>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</si>
  <si>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</si>
  <si>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</si>
  <si>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</si>
  <si>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</si>
  <si>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</si>
  <si>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</si>
  <si>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</si>
  <si>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</si>
  <si>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</si>
  <si>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</si>
  <si>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</si>
  <si>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</si>
  <si>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</si>
  <si>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</si>
  <si>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</si>
  <si>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</si>
  <si>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</si>
  <si>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</si>
  <si>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</si>
  <si>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</si>
  <si>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</si>
  <si>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</si>
  <si>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</si>
  <si>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</si>
  <si>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</si>
  <si>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</si>
  <si>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</si>
  <si>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</si>
  <si>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</si>
  <si>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</si>
  <si>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</si>
  <si>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</si>
  <si>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</si>
  <si>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</si>
  <si>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</si>
  <si>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</si>
  <si>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</si>
  <si>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</si>
  <si>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</si>
  <si>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</si>
  <si>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</si>
  <si>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</si>
  <si>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</si>
  <si>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</si>
  <si>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</si>
  <si>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</si>
  <si>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</si>
  <si>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</si>
  <si>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</si>
  <si>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</si>
  <si>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</si>
  <si>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</si>
  <si>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</si>
  <si>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</si>
  <si>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</si>
  <si>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</si>
  <si>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</si>
  <si>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</si>
  <si>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</si>
  <si>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</si>
  <si>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</si>
  <si>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</si>
  <si>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</si>
  <si>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</si>
  <si>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</si>
  <si>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</si>
  <si>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</si>
  <si>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</si>
  <si>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</si>
  <si>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</si>
  <si>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</si>
  <si>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</si>
  <si>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</si>
  <si>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</si>
  <si>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</si>
  <si>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</si>
  <si>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</si>
  <si>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</si>
  <si>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</si>
  <si>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</si>
  <si>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</si>
  <si>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</si>
  <si>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</si>
  <si>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</si>
  <si>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</si>
  <si>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</si>
  <si>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</si>
  <si>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</si>
  <si>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</si>
  <si>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</si>
  <si>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</si>
  <si>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</si>
  <si>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</si>
  <si>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</si>
  <si>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</si>
  <si>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</si>
  <si>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</si>
  <si>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</si>
  <si>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</si>
  <si>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</si>
  <si>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</si>
  <si>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</si>
  <si>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</si>
  <si>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</si>
  <si>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</si>
  <si>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</si>
  <si>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</si>
  <si>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</si>
  <si>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</si>
  <si>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</si>
  <si>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</si>
  <si>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</si>
  <si>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</si>
  <si>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</si>
  <si>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</si>
  <si>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</si>
  <si>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</si>
  <si>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</si>
  <si>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</si>
  <si>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</si>
  <si>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</si>
  <si>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</si>
  <si>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</si>
  <si>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</si>
  <si>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</si>
  <si>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</si>
  <si>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</si>
  <si>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</si>
  <si>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</si>
  <si>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</si>
  <si>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</si>
  <si>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</si>
  <si>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</si>
  <si>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</si>
  <si>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</si>
  <si>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</si>
  <si>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</si>
  <si>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</si>
  <si>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</si>
  <si>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</si>
  <si>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</si>
  <si>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</si>
  <si>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</si>
  <si>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</si>
  <si>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</si>
  <si>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</si>
  <si>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</si>
  <si>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</si>
  <si>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</si>
  <si>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</si>
  <si>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</si>
  <si>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</si>
  <si>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</si>
  <si>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</si>
  <si>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</si>
  <si>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</si>
  <si>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</si>
  <si>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</si>
  <si>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</si>
  <si>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</si>
  <si>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</si>
  <si>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</si>
  <si>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</si>
  <si>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</si>
  <si>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</si>
  <si>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</si>
  <si>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</si>
  <si>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</si>
  <si>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</si>
  <si>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</si>
  <si>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</si>
  <si>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</si>
  <si>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</si>
  <si>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</si>
  <si>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</si>
  <si>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</si>
  <si>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</si>
  <si>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</si>
  <si>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</si>
  <si>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</si>
  <si>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</si>
  <si>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</si>
  <si>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</si>
  <si>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</si>
  <si>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</si>
  <si>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</si>
  <si>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</si>
  <si>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</si>
  <si>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</si>
  <si>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</si>
  <si>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</si>
  <si>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</si>
  <si>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</si>
  <si>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</si>
  <si>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</si>
  <si>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</si>
  <si>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</si>
  <si>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</si>
  <si>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</si>
  <si>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</si>
  <si>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</si>
  <si>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</si>
  <si>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</si>
  <si>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</si>
  <si>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</si>
  <si>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</si>
  <si>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</si>
  <si>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</si>
  <si>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</si>
  <si>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</si>
  <si>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</si>
  <si>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</si>
  <si>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</si>
  <si>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</si>
  <si>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</si>
  <si>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</si>
  <si>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</si>
  <si>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</si>
  <si>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</si>
  <si>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</si>
  <si>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</si>
  <si>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</si>
  <si>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</si>
  <si>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</si>
  <si>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</si>
  <si>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</si>
  <si>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</si>
  <si>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</si>
  <si>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</si>
  <si>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</si>
  <si>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</si>
  <si>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</si>
  <si>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</si>
  <si>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</si>
  <si>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</si>
  <si>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</si>
  <si>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</si>
  <si>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</si>
  <si>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</si>
  <si>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</si>
  <si>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</si>
  <si>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</si>
  <si>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</si>
  <si>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</si>
  <si>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</si>
  <si>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</si>
  <si>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</si>
  <si>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</si>
  <si>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</si>
  <si>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</si>
  <si>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</si>
  <si>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</si>
  <si>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</si>
  <si>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</si>
  <si>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</si>
  <si>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</si>
  <si>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</si>
  <si>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</si>
  <si>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</si>
  <si>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</si>
  <si>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</si>
  <si>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</si>
  <si>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</si>
  <si>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</si>
  <si>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</si>
  <si>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</si>
  <si>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</si>
  <si>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</si>
  <si>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</si>
  <si>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</si>
  <si>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</si>
  <si>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</si>
  <si>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</si>
  <si>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</si>
  <si>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</si>
  <si>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</si>
  <si>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</si>
  <si>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</si>
  <si>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</si>
  <si>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</si>
  <si>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</si>
  <si>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</si>
  <si>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</si>
  <si>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</si>
  <si>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</si>
  <si>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</si>
  <si>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</si>
  <si>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</si>
  <si>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</si>
  <si>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</si>
  <si>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</si>
  <si>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</si>
  <si>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</si>
  <si>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</si>
  <si>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</si>
  <si>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</si>
  <si>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</si>
  <si>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</si>
  <si>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</si>
  <si>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</si>
  <si>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</si>
  <si>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</si>
  <si>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</si>
  <si>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</si>
  <si>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</si>
  <si>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</si>
  <si>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</si>
  <si>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</si>
  <si>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</si>
  <si>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</si>
  <si>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</si>
  <si>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</si>
  <si>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</si>
  <si>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</si>
  <si>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</si>
  <si>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</si>
  <si>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</si>
  <si>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</si>
  <si>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</si>
  <si>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</si>
  <si>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</si>
  <si>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</si>
  <si>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</si>
  <si>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</si>
  <si>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</si>
  <si>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</si>
  <si>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</si>
  <si>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</si>
  <si>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</si>
  <si>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</si>
  <si>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</si>
  <si>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</si>
  <si>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</si>
  <si>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</si>
  <si>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</si>
  <si>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</si>
  <si>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</si>
  <si>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</si>
  <si>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</si>
  <si>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</si>
  <si>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</si>
  <si>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</si>
  <si>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</si>
  <si>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</si>
  <si>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</si>
  <si>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</si>
  <si>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</si>
  <si>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</si>
  <si>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</si>
  <si>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</si>
  <si>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</si>
  <si>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</si>
  <si>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</si>
  <si>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</si>
  <si>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</si>
  <si>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</si>
  <si>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</si>
  <si>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</si>
  <si>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</si>
  <si>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</si>
  <si>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</si>
  <si>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</si>
  <si>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</si>
  <si>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</si>
  <si>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</si>
  <si>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</si>
  <si>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</si>
  <si>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</si>
  <si>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</si>
  <si>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</si>
  <si>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</si>
  <si>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</si>
  <si>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</si>
  <si>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</si>
  <si>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</si>
  <si>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</si>
  <si>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</si>
  <si>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</si>
  <si>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</si>
  <si>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</si>
  <si>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</si>
  <si>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</si>
  <si>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</si>
  <si>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</si>
  <si>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</si>
  <si>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</si>
  <si>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</si>
  <si>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</si>
  <si>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</si>
  <si>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</si>
  <si>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</si>
  <si>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</si>
  <si>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</si>
  <si>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</si>
  <si>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</si>
  <si>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</si>
  <si>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</si>
  <si>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</si>
  <si>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</si>
  <si>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</si>
  <si>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</si>
  <si>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</si>
  <si>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</si>
  <si>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</si>
  <si>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</si>
  <si>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</si>
  <si>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</si>
  <si>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</si>
  <si>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</si>
  <si>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</si>
  <si>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</si>
  <si>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</si>
  <si>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</si>
  <si>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</si>
  <si>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</si>
  <si>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</si>
  <si>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</si>
  <si>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</si>
  <si>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</si>
  <si>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</si>
  <si>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</si>
  <si>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</si>
  <si>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</si>
  <si>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</si>
  <si>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</si>
  <si>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</si>
  <si>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</si>
  <si>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</si>
  <si>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</si>
  <si>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</si>
  <si>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</si>
  <si>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</si>
  <si>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</si>
  <si>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</si>
  <si>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</si>
  <si>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</si>
  <si>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</si>
  <si>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</si>
  <si>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</si>
  <si>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</si>
  <si>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</si>
  <si>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</si>
  <si>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</si>
  <si>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</si>
  <si>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</si>
  <si>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</si>
  <si>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</si>
  <si>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</si>
  <si>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</si>
  <si>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</si>
  <si>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</si>
  <si>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</si>
  <si>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</si>
  <si>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</si>
  <si>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</si>
  <si>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</si>
  <si>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</si>
  <si>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</si>
  <si>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</si>
  <si>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</si>
  <si>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</si>
  <si>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</si>
  <si>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</si>
  <si>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</si>
  <si>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</si>
  <si>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</si>
  <si>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</si>
  <si>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</si>
  <si>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</si>
  <si>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</si>
  <si>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</si>
  <si>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</si>
  <si>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</si>
  <si>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</si>
  <si>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</si>
  <si>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</si>
  <si>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</si>
  <si>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</si>
  <si>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</si>
  <si>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</si>
  <si>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</si>
  <si>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</si>
  <si>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</si>
  <si>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</si>
  <si>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</si>
  <si>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</si>
  <si>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</si>
  <si>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</si>
  <si>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</si>
  <si>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</si>
  <si>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</si>
  <si>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</si>
  <si>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</si>
  <si>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</si>
  <si>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</si>
  <si>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</si>
  <si>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</si>
  <si>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</si>
  <si>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</si>
  <si>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</si>
  <si>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</si>
  <si>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</si>
  <si>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</si>
  <si>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</si>
  <si>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</si>
  <si>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</si>
  <si>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</si>
  <si>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</si>
  <si>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</si>
  <si>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</si>
  <si>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</si>
  <si>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</si>
  <si>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</si>
  <si>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</si>
  <si>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</si>
  <si>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</si>
  <si>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</si>
  <si>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</si>
  <si>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</si>
  <si>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</si>
  <si>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</si>
  <si>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</si>
  <si>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</si>
  <si>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</si>
  <si>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</si>
  <si>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</si>
  <si>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</si>
  <si>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</si>
  <si>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</si>
  <si>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</si>
  <si>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</si>
  <si>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</si>
  <si>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</si>
  <si>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</si>
  <si>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</si>
  <si>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</si>
  <si>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</si>
  <si>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</si>
  <si>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</si>
  <si>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</si>
  <si>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</si>
  <si>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</si>
  <si>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</si>
  <si>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</si>
  <si>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</si>
  <si>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</si>
  <si>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</si>
  <si>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</si>
  <si>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</si>
  <si>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</si>
  <si>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</si>
  <si>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</si>
  <si>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</si>
  <si>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</si>
  <si>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</si>
  <si>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</si>
  <si>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</si>
  <si>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</si>
  <si>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</si>
  <si>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</si>
  <si>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</si>
  <si>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</si>
  <si>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</si>
  <si>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</si>
  <si>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</si>
  <si>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</si>
  <si>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</si>
  <si>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</si>
  <si>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</si>
  <si>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</si>
  <si>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</si>
  <si>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</si>
  <si>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</si>
  <si>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</si>
  <si>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</si>
  <si>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</si>
  <si>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</si>
  <si>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</si>
  <si>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</si>
  <si>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</si>
  <si>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</si>
  <si>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</si>
  <si>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</si>
  <si>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</si>
  <si>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</si>
  <si>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</si>
  <si>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</si>
  <si>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</si>
  <si>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</si>
  <si>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</si>
  <si>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</si>
  <si>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</si>
  <si>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</si>
  <si>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</si>
  <si>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</si>
  <si>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</si>
  <si>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</si>
  <si>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</si>
  <si>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</si>
  <si>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</si>
  <si>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</si>
  <si>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</si>
  <si>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</si>
  <si>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</si>
  <si>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</si>
  <si>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</si>
  <si>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</si>
  <si>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</si>
  <si>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</si>
  <si>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</si>
  <si>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</si>
  <si>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</si>
  <si>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</si>
  <si>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</si>
  <si>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</si>
  <si>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</si>
  <si>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</si>
  <si>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</si>
  <si>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</si>
  <si>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</si>
  <si>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</si>
  <si>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</si>
  <si>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</si>
  <si>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</si>
  <si>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</si>
  <si>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</si>
  <si>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</si>
  <si>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</si>
  <si>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</si>
  <si>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</si>
  <si>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</si>
  <si>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</si>
  <si>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</si>
  <si>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</si>
  <si>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</si>
  <si>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</si>
  <si>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</si>
  <si>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</si>
  <si>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</si>
  <si>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</si>
  <si>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</si>
  <si>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</si>
  <si>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</si>
  <si>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</si>
  <si>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</si>
  <si>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</si>
  <si>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</si>
  <si>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</si>
  <si>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</si>
  <si>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</si>
  <si>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</si>
  <si>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</si>
  <si>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</si>
  <si>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</si>
  <si>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</si>
  <si>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</si>
  <si>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</si>
  <si>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</si>
  <si>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</si>
  <si>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</si>
  <si>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</si>
  <si>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</si>
  <si>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</si>
  <si>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</si>
  <si>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</si>
  <si>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</si>
  <si>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</si>
  <si>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</si>
  <si>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</si>
  <si>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</si>
  <si>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</si>
  <si>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</si>
  <si>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</si>
  <si>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</si>
  <si>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</si>
  <si>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</si>
  <si>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</si>
  <si>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</si>
  <si>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</si>
  <si>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</si>
  <si>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</si>
  <si>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</si>
  <si>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</si>
  <si>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</si>
  <si>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</si>
  <si>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</si>
  <si>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</si>
  <si>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</si>
  <si>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</si>
  <si>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</si>
  <si>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</si>
  <si>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</si>
  <si>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</si>
  <si>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</si>
  <si>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</si>
  <si>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</si>
  <si>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</si>
  <si>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</si>
  <si>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</si>
  <si>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</si>
  <si>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</si>
  <si>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</si>
  <si>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</si>
  <si>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</si>
  <si>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</si>
  <si>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</si>
  <si>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</si>
  <si>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</si>
  <si>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</si>
  <si>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</si>
  <si>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</si>
  <si>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</si>
  <si>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</si>
  <si>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</si>
  <si>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</si>
  <si>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</si>
  <si>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</si>
  <si>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</si>
  <si>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</si>
  <si>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</si>
  <si>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</si>
  <si>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</si>
  <si>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</si>
  <si>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</si>
  <si>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</si>
  <si>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</si>
  <si>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</si>
  <si>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</si>
  <si>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</si>
  <si>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</si>
  <si>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</si>
  <si>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</si>
  <si>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</si>
  <si>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</si>
  <si>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</si>
  <si>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</si>
  <si>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</si>
  <si>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</si>
  <si>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</si>
  <si>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</si>
  <si>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</si>
  <si>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</si>
  <si>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</si>
  <si>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</si>
  <si>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</si>
  <si>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</si>
  <si>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</si>
  <si>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</si>
  <si>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</si>
  <si>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</si>
  <si>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</si>
  <si>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</si>
  <si>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</si>
  <si>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</si>
  <si>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</si>
  <si>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</si>
  <si>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</si>
  <si>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</si>
  <si>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</si>
  <si>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</si>
  <si>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</si>
  <si>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</si>
  <si>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</si>
  <si>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</si>
  <si>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</si>
  <si>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</si>
  <si>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</si>
  <si>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</si>
  <si>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</si>
  <si>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</si>
  <si>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</si>
  <si>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</si>
  <si>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</si>
  <si>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</si>
  <si>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</si>
  <si>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</si>
  <si>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</si>
  <si>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</si>
  <si>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</si>
  <si>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</si>
  <si>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</si>
  <si>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</si>
  <si>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</si>
  <si>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</si>
  <si>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</si>
  <si>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</si>
  <si>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</si>
  <si>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</si>
  <si>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</si>
  <si>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</si>
  <si>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</si>
  <si>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</si>
  <si>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</si>
  <si>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</si>
  <si>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</si>
  <si>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</si>
  <si>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</si>
  <si>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</si>
  <si>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</si>
  <si>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</si>
  <si>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</si>
  <si>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</si>
  <si>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</si>
  <si>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</si>
  <si>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</si>
  <si>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</si>
  <si>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</si>
  <si>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</si>
  <si>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</si>
  <si>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</si>
  <si>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</si>
  <si>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</si>
  <si>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</si>
  <si>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</si>
  <si>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</si>
  <si>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</si>
  <si>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</si>
  <si>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</si>
  <si>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</si>
  <si>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</si>
  <si>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</si>
  <si>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</si>
  <si>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</si>
  <si>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</si>
  <si>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</si>
  <si>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</si>
  <si>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</si>
  <si>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</si>
  <si>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</si>
  <si>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</si>
  <si>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</si>
  <si>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</si>
  <si>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</si>
  <si>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</si>
  <si>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</si>
  <si>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</si>
  <si>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</si>
  <si>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</si>
  <si>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</si>
  <si>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</si>
  <si>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</si>
  <si>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</si>
  <si>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</si>
  <si>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</si>
  <si>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</si>
  <si>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</si>
  <si>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</si>
  <si>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</si>
  <si>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</si>
  <si>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</si>
  <si>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</si>
  <si>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</si>
  <si>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</si>
  <si>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</si>
  <si>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</si>
  <si>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</si>
  <si>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</si>
  <si>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</si>
  <si>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</si>
  <si>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</si>
  <si>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</si>
  <si>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</si>
  <si>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</si>
  <si>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</si>
  <si>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</si>
  <si>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</si>
  <si>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</si>
  <si>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</si>
  <si>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</si>
  <si>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</si>
  <si>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</si>
  <si>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</si>
  <si>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</si>
  <si>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</si>
  <si>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</si>
  <si>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</si>
  <si>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</si>
  <si>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</si>
  <si>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</si>
  <si>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</si>
  <si>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</si>
  <si>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</si>
  <si>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</si>
  <si>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</si>
  <si>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</si>
  <si>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</si>
  <si>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</si>
  <si>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</si>
  <si>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</si>
  <si>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</si>
  <si>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</si>
  <si>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</si>
  <si>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</si>
  <si>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</si>
  <si>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</si>
  <si>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</si>
  <si>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</si>
  <si>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</si>
  <si>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</si>
  <si>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</si>
  <si>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</si>
  <si>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</si>
  <si>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</si>
  <si>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</si>
  <si>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</si>
  <si>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</si>
  <si>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</si>
  <si>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</si>
  <si>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</si>
  <si>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</si>
  <si>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</si>
  <si>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</si>
  <si>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</si>
  <si>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</si>
  <si>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</si>
  <si>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</si>
  <si>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</si>
  <si>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</si>
  <si>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</si>
  <si>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</si>
  <si>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</si>
  <si>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</si>
  <si>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</si>
  <si>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</si>
  <si>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</si>
  <si>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</si>
  <si>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</si>
  <si>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</si>
  <si>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</si>
  <si>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</si>
  <si>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</si>
  <si>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</si>
  <si>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</si>
  <si>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</si>
  <si>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</si>
  <si>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</si>
  <si>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</si>
  <si>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</si>
  <si>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</si>
  <si>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</si>
  <si>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</si>
  <si>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</si>
  <si>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</si>
  <si>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</si>
  <si>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</si>
  <si>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</si>
  <si>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</si>
  <si>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</si>
  <si>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</si>
  <si>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</si>
  <si>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</si>
  <si>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</si>
  <si>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</si>
  <si>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</si>
  <si>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</si>
  <si>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</si>
  <si>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</si>
  <si>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</si>
  <si>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</si>
  <si>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</si>
  <si>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</si>
  <si>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</si>
  <si>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</si>
  <si>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</si>
  <si>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</si>
  <si>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</si>
  <si>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</si>
  <si>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</si>
  <si>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</si>
  <si>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</si>
  <si>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</si>
  <si>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</si>
  <si>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</si>
  <si>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</si>
  <si>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</si>
  <si>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</si>
  <si>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</si>
  <si>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</si>
  <si>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</si>
  <si>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</si>
  <si>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</si>
  <si>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</si>
  <si>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</si>
  <si>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</si>
  <si>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</si>
  <si>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</si>
  <si>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</si>
  <si>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</si>
  <si>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</si>
  <si>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</si>
  <si>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</si>
  <si>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</si>
  <si>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</si>
  <si>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</si>
  <si>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</si>
  <si>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</si>
  <si>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</si>
  <si>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</si>
  <si>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</si>
  <si>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</si>
  <si>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</si>
  <si>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</si>
  <si>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</si>
  <si>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</si>
  <si>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</si>
  <si>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</si>
  <si>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</si>
  <si>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</si>
  <si>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</si>
  <si>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</si>
  <si>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</si>
  <si>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</si>
  <si>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</si>
  <si>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</si>
  <si>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</si>
  <si>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</si>
  <si>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</si>
  <si>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</si>
  <si>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</si>
  <si>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</si>
  <si>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</si>
  <si>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</si>
  <si>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</si>
  <si>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</si>
  <si>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</si>
  <si>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</si>
  <si>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</si>
  <si>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</si>
  <si>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</si>
  <si>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</si>
  <si>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</si>
  <si>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</si>
  <si>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</si>
  <si>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</si>
  <si>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</si>
  <si>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</si>
  <si>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</si>
  <si>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</si>
  <si>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</si>
  <si>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</si>
  <si>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</si>
  <si>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</si>
  <si>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</si>
  <si>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</si>
  <si>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</si>
  <si>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</si>
  <si>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</si>
  <si>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</si>
  <si>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</si>
  <si>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</si>
  <si>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</si>
  <si>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</si>
  <si>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</si>
  <si>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</si>
  <si>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</si>
  <si>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</si>
  <si>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</si>
  <si>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</si>
  <si>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</si>
  <si>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</si>
  <si>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</si>
  <si>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</si>
  <si>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</si>
  <si>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</si>
  <si>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</si>
  <si>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</si>
  <si>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</si>
  <si>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</si>
  <si>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</si>
  <si>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</si>
  <si>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</si>
  <si>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</si>
  <si>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</si>
  <si>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</si>
  <si>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</si>
  <si>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</si>
  <si>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</si>
  <si>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</si>
  <si>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</si>
  <si>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</si>
  <si>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</si>
  <si>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</si>
  <si>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</si>
  <si>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</si>
  <si>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</si>
  <si>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</si>
  <si>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</si>
  <si>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</si>
  <si>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</si>
  <si>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</si>
  <si>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</si>
  <si>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</si>
  <si>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</si>
  <si>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</si>
  <si>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</si>
  <si>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</si>
  <si>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</si>
  <si>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</si>
  <si>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</si>
  <si>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</si>
  <si>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</si>
  <si>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</si>
  <si>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</si>
  <si>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</si>
  <si>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</si>
  <si>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</si>
  <si>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</si>
  <si>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</si>
  <si>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</si>
  <si>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</si>
  <si>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</si>
  <si>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</si>
  <si>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</si>
  <si>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</si>
  <si>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</si>
  <si>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</si>
  <si>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</si>
  <si>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</si>
  <si>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</si>
  <si>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</si>
  <si>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</si>
  <si>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</si>
  <si>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</si>
  <si>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</si>
  <si>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</si>
  <si>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</si>
  <si>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</si>
  <si>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</si>
  <si>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</si>
  <si>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</si>
  <si>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</si>
  <si>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</si>
  <si>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</si>
  <si>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</si>
  <si>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</si>
  <si>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</si>
  <si>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</si>
  <si>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</si>
  <si>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</si>
  <si>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</si>
  <si>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</si>
  <si>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</si>
  <si>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</si>
  <si>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</si>
  <si>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</si>
  <si>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</si>
  <si>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</si>
  <si>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</si>
  <si>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</si>
  <si>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</si>
  <si>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</si>
  <si>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</si>
  <si>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</si>
  <si>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</si>
  <si>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</si>
  <si>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</si>
  <si>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</si>
  <si>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</si>
  <si>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</si>
  <si>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</si>
  <si>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</si>
  <si>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</si>
  <si>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</si>
  <si>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</si>
  <si>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</si>
  <si>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</si>
  <si>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</si>
  <si>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</si>
  <si>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</si>
  <si>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</si>
  <si>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</si>
  <si>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</si>
  <si>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</si>
  <si>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</si>
  <si>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</si>
  <si>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</si>
  <si>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</si>
  <si>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</si>
  <si>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</si>
  <si>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</si>
  <si>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</si>
  <si>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</si>
  <si>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</si>
  <si>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</si>
  <si>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</si>
  <si>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</si>
  <si>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</si>
  <si>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</si>
  <si>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</si>
  <si>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</si>
  <si>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</si>
  <si>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</si>
  <si>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</si>
  <si>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</si>
  <si>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</si>
  <si>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</si>
  <si>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</si>
  <si>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</si>
  <si>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</si>
  <si>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</si>
  <si>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</si>
  <si>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</si>
  <si>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</si>
  <si>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</si>
  <si>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</si>
  <si>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</si>
  <si>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</si>
  <si>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</si>
  <si>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</si>
  <si>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</si>
  <si>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</si>
  <si>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</si>
  <si>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</si>
  <si>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</si>
  <si>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</si>
  <si>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</si>
  <si>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</si>
  <si>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</si>
  <si>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</si>
  <si>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</si>
  <si>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</si>
  <si>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</si>
  <si>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</si>
  <si>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</si>
  <si>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</si>
  <si>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</si>
  <si>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</si>
  <si>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</si>
  <si>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</si>
  <si>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</si>
  <si>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</si>
  <si>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</si>
  <si>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</si>
  <si>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</si>
  <si>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</si>
  <si>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</si>
  <si>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</si>
  <si>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</si>
  <si>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</si>
  <si>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</si>
  <si>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</si>
  <si>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</si>
  <si>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</si>
  <si>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</si>
  <si>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</si>
  <si>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</si>
  <si>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</si>
  <si>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</si>
  <si>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</si>
  <si>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</si>
  <si>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</si>
  <si>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</si>
  <si>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</si>
  <si>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</si>
  <si>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</si>
  <si>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</si>
  <si>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</si>
  <si>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</si>
  <si>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</si>
  <si>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</si>
  <si>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</si>
  <si>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</si>
  <si>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</si>
  <si>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</si>
  <si>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</si>
  <si>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</si>
  <si>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</si>
  <si>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</si>
  <si>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</si>
  <si>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</si>
  <si>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</si>
  <si>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</si>
  <si>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</si>
  <si>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</si>
  <si>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</si>
  <si>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</si>
  <si>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</si>
  <si>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</si>
  <si>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</si>
  <si>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</si>
  <si>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</si>
  <si>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</si>
  <si>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</si>
  <si>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</si>
  <si>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</si>
  <si>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</si>
  <si>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</si>
  <si>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</si>
  <si>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</si>
  <si>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</si>
  <si>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</si>
  <si>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</si>
  <si>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</si>
  <si>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</si>
  <si>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</si>
  <si>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</si>
  <si>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</si>
  <si>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</si>
  <si>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</si>
  <si>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</si>
  <si>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</si>
  <si>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</si>
  <si>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</si>
  <si>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</si>
  <si>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</si>
  <si>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</si>
  <si>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</si>
  <si>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</si>
  <si>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</si>
  <si>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</si>
  <si>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</si>
  <si>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</si>
  <si>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</si>
  <si>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</si>
  <si>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</si>
  <si>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</si>
  <si>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</si>
  <si>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</si>
  <si>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</si>
  <si>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</si>
  <si>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</si>
  <si>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</si>
  <si>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</si>
  <si>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</si>
  <si>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</si>
  <si>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</si>
  <si>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</si>
  <si>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</si>
  <si>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</si>
  <si>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</si>
  <si>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</si>
  <si>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</si>
  <si>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</si>
  <si>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</si>
  <si>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</si>
  <si>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</si>
  <si>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</si>
  <si>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</si>
  <si>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</si>
  <si>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</si>
  <si>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</si>
  <si>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</si>
  <si>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</si>
  <si>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</si>
  <si>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</si>
  <si>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</si>
  <si>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</si>
  <si>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</si>
  <si>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</si>
  <si>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</si>
  <si>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</si>
  <si>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</si>
  <si>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</si>
  <si>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</si>
  <si>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</si>
  <si>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</si>
  <si>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</si>
  <si>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</si>
  <si>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</si>
  <si>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</si>
  <si>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</si>
  <si>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</si>
  <si>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</si>
  <si>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</si>
  <si>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</si>
  <si>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</si>
  <si>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</si>
  <si>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</si>
  <si>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</si>
  <si>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</si>
  <si>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</si>
  <si>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</si>
  <si>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</si>
  <si>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</si>
  <si>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</si>
  <si>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</si>
  <si>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</si>
  <si>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</si>
  <si>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</si>
  <si>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</si>
  <si>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</si>
  <si>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</si>
  <si>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</si>
  <si>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</si>
  <si>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</si>
  <si>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</si>
  <si>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</si>
  <si>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</si>
  <si>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</si>
  <si>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</si>
  <si>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</si>
  <si>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</si>
  <si>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</si>
  <si>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</si>
  <si>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</si>
  <si>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</si>
  <si>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</si>
  <si>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</si>
  <si>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</si>
  <si>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</si>
  <si>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</si>
  <si>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</si>
  <si>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</si>
  <si>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</si>
  <si>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</si>
  <si>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</si>
  <si>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</si>
  <si>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</si>
  <si>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</si>
  <si>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</si>
  <si>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</si>
  <si>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</si>
  <si>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</si>
  <si>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</si>
  <si>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</si>
  <si>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</si>
  <si>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</si>
  <si>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</si>
  <si>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</si>
  <si>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</si>
  <si>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</si>
  <si>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</si>
  <si>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</si>
  <si>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</si>
  <si>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</si>
  <si>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</si>
  <si>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</si>
  <si>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</si>
  <si>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</si>
  <si>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</si>
  <si>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</si>
  <si>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</si>
  <si>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</si>
  <si>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</si>
  <si>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</si>
  <si>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</si>
  <si>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</si>
  <si>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</si>
  <si>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</si>
  <si>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</si>
  <si>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</si>
  <si>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</si>
  <si>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</si>
  <si>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</si>
  <si>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</si>
  <si>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</si>
  <si>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</si>
  <si>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</si>
  <si>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</si>
  <si>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</si>
  <si>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</si>
  <si>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</si>
  <si>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</si>
  <si>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</si>
  <si>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</si>
  <si>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</si>
  <si>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</si>
  <si>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</si>
  <si>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</si>
  <si>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</si>
  <si>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</si>
  <si>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</si>
  <si>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</si>
  <si>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</si>
  <si>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</si>
  <si>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</si>
  <si>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</si>
  <si>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</si>
  <si>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</si>
  <si>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</si>
  <si>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</si>
  <si>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</si>
  <si>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</si>
  <si>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</si>
  <si>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</si>
  <si>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</si>
  <si>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</si>
  <si>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</si>
  <si>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</si>
  <si>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</si>
  <si>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</si>
  <si>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</si>
  <si>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</si>
  <si>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</si>
  <si>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</si>
  <si>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</si>
  <si>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</si>
  <si>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</si>
  <si>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</si>
  <si>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</si>
  <si>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</si>
  <si>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</si>
  <si>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</si>
  <si>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</si>
  <si>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</si>
  <si>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</si>
  <si>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</si>
  <si>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</si>
  <si>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</si>
  <si>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</si>
  <si>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</si>
  <si>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</si>
  <si>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</si>
  <si>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</si>
  <si>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</si>
  <si>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</si>
  <si>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</si>
  <si>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</si>
  <si>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</si>
  <si>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</si>
  <si>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</si>
  <si>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</si>
  <si>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</si>
  <si>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</si>
  <si>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</si>
  <si>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</si>
  <si>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</si>
  <si>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</si>
  <si>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</si>
  <si>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</si>
  <si>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</si>
  <si>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</si>
  <si>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</si>
  <si>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</si>
  <si>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</si>
  <si>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</si>
  <si>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</si>
  <si>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</si>
  <si>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</si>
  <si>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</si>
  <si>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</si>
  <si>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</si>
  <si>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</si>
  <si>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</si>
  <si>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</si>
  <si>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</si>
  <si>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</si>
  <si>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</si>
  <si>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</si>
  <si>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</si>
  <si>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</si>
  <si>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</si>
  <si>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</si>
  <si>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</si>
  <si>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</si>
  <si>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</si>
  <si>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</si>
  <si>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</si>
  <si>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</si>
  <si>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</si>
  <si>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</si>
  <si>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</si>
  <si>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</si>
  <si>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</si>
  <si>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</si>
  <si>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</si>
  <si>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</si>
  <si>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</si>
  <si>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</si>
  <si>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</si>
  <si>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</si>
  <si>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</si>
  <si>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</si>
  <si>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</si>
  <si>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</si>
  <si>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</si>
  <si>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</si>
  <si>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</si>
  <si>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</si>
  <si>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</si>
  <si>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</si>
  <si>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</si>
  <si>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</si>
  <si>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</si>
  <si>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</si>
  <si>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</si>
  <si>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</si>
  <si>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</si>
  <si>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</si>
  <si>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</si>
  <si>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</si>
  <si>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</si>
  <si>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</si>
  <si>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</si>
  <si>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</si>
  <si>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</si>
  <si>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</si>
  <si>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</si>
  <si>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</si>
  <si>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</si>
  <si>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</si>
  <si>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</si>
  <si>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</si>
  <si>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</si>
  <si>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</si>
  <si>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</si>
  <si>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</si>
  <si>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</si>
  <si>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</si>
  <si>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</si>
  <si>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</si>
  <si>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</si>
  <si>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</si>
  <si>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</si>
  <si>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</si>
  <si>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</si>
  <si>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</si>
  <si>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</si>
  <si>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</si>
  <si>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</si>
  <si>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</si>
  <si>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</si>
  <si>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</si>
  <si>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</si>
  <si>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</si>
  <si>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</si>
  <si>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</si>
  <si>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</si>
  <si>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</si>
  <si>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</si>
  <si>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</si>
  <si>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</si>
  <si>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</si>
  <si>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</si>
  <si>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</si>
  <si>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</si>
  <si>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</si>
  <si>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</si>
  <si>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</si>
  <si>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</si>
  <si>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</si>
  <si>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</si>
  <si>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</si>
  <si>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</si>
  <si>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</si>
  <si>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</si>
  <si>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</si>
  <si>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</si>
  <si>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</si>
  <si>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</si>
  <si>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</si>
  <si>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</si>
  <si>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</si>
  <si>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</si>
  <si>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</si>
  <si>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</si>
  <si>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</si>
  <si>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</si>
  <si>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</si>
  <si>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</si>
  <si>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</si>
  <si>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</si>
  <si>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</si>
  <si>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</si>
  <si>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</si>
  <si>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</si>
  <si>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</si>
  <si>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</si>
  <si>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</si>
  <si>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</si>
  <si>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</si>
  <si>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</si>
  <si>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</si>
  <si>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</si>
  <si>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</si>
  <si>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</si>
  <si>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</si>
  <si>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</si>
  <si>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</si>
  <si>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</si>
  <si>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</si>
  <si>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</si>
  <si>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</si>
  <si>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</si>
  <si>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</si>
  <si>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</si>
  <si>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</si>
  <si>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</si>
  <si>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</si>
  <si>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</si>
  <si>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</si>
  <si>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</si>
  <si>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</si>
  <si>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</si>
  <si>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</si>
  <si>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</si>
  <si>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</si>
  <si>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</si>
  <si>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</si>
  <si>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</si>
  <si>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</si>
  <si>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</si>
  <si>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</si>
  <si>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</si>
  <si>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</si>
  <si>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</si>
  <si>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</si>
  <si>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</si>
  <si>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</si>
  <si>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</si>
  <si>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</si>
  <si>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</si>
  <si>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</si>
  <si>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</si>
  <si>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</si>
  <si>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</si>
  <si>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</si>
  <si>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</si>
  <si>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</si>
  <si>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</si>
  <si>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</si>
  <si>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</si>
  <si>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</si>
  <si>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</si>
  <si>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</si>
  <si>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</si>
  <si>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</si>
  <si>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</si>
  <si>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</si>
  <si>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</si>
  <si>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</si>
  <si>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</si>
  <si>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</si>
  <si>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</si>
  <si>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</si>
  <si>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</si>
  <si>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</si>
  <si>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</si>
  <si>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</si>
  <si>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</si>
  <si>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</si>
  <si>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</si>
  <si>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</si>
  <si>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</si>
  <si>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</si>
  <si>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</si>
  <si>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</si>
  <si>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</si>
  <si>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</si>
  <si>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</si>
  <si>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</si>
  <si>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</si>
  <si>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</si>
  <si>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</si>
  <si>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</si>
  <si>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</si>
  <si>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</si>
  <si>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</si>
  <si>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</si>
  <si>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</si>
  <si>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</si>
  <si>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</si>
  <si>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</si>
  <si>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</si>
  <si>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</si>
  <si>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</si>
  <si>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</si>
  <si>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</si>
  <si>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</si>
  <si>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</si>
  <si>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</si>
  <si>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</si>
  <si>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</si>
  <si>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</si>
  <si>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</si>
  <si>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</si>
  <si>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</si>
  <si>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</si>
  <si>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</si>
  <si>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</si>
  <si>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</si>
  <si>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</si>
  <si>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</si>
  <si>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</si>
  <si>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</si>
  <si>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</si>
  <si>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</si>
  <si>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</si>
  <si>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</si>
  <si>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</si>
  <si>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</si>
  <si>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</si>
  <si>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</si>
  <si>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</si>
  <si>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</si>
  <si>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</si>
  <si>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</si>
  <si>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</si>
  <si>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</si>
  <si>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</si>
  <si>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</si>
  <si>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</si>
  <si>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</si>
  <si>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</si>
  <si>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</si>
  <si>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</si>
  <si>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</si>
  <si>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</si>
  <si>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</si>
  <si>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</si>
  <si>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</si>
  <si>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</si>
  <si>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</si>
  <si>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</si>
  <si>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</si>
  <si>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</si>
  <si>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</si>
  <si>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</si>
  <si>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</si>
  <si>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</si>
  <si>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</si>
  <si>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</si>
  <si>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</si>
  <si>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</si>
  <si>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</si>
  <si>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</si>
  <si>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</si>
  <si>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</si>
  <si>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</si>
  <si>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</si>
  <si>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</si>
  <si>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</si>
  <si>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</si>
  <si>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</si>
  <si>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</si>
  <si>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</si>
  <si>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</si>
  <si>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</si>
  <si>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</si>
  <si>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</si>
  <si>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</si>
  <si>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</si>
  <si>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</si>
  <si>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</si>
  <si>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</si>
  <si>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</si>
  <si>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</si>
  <si>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</si>
  <si>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</si>
  <si>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</si>
  <si>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</si>
  <si>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</si>
  <si>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</si>
  <si>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</si>
  <si>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</si>
  <si>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</si>
  <si>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</si>
  <si>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</si>
  <si>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</si>
  <si>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</si>
  <si>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</si>
  <si>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</si>
  <si>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</si>
  <si>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</si>
  <si>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</si>
  <si>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</si>
  <si>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</si>
  <si>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</si>
  <si>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</si>
  <si>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</si>
  <si>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</si>
  <si>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</si>
  <si>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</si>
  <si>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</si>
  <si>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</si>
  <si>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</si>
  <si>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</si>
  <si>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</si>
  <si>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</si>
  <si>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</si>
  <si>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</si>
  <si>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</si>
  <si>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</si>
  <si>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</si>
  <si>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</si>
  <si>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</si>
  <si>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</si>
  <si>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</si>
  <si>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</si>
  <si>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</si>
  <si>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</si>
  <si>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</si>
  <si>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</si>
  <si>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</si>
  <si>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</si>
  <si>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</si>
  <si>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</si>
  <si>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</si>
  <si>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</si>
  <si>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</si>
  <si>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</si>
  <si>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</si>
  <si>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</si>
  <si>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</si>
  <si>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</si>
  <si>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</si>
  <si>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</si>
  <si>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</si>
  <si>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</si>
  <si>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</si>
  <si>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</si>
  <si>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</si>
  <si>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</si>
  <si>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</si>
  <si>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</si>
  <si>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</si>
  <si>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</si>
  <si>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</si>
  <si>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</si>
  <si>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</si>
  <si>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</si>
  <si>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</si>
  <si>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</si>
  <si>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</si>
  <si>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</si>
  <si>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</si>
  <si>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</si>
  <si>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</si>
  <si>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</si>
  <si>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</si>
  <si>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</si>
  <si>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</si>
  <si>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</si>
  <si>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</si>
  <si>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</si>
  <si>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</si>
  <si>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</si>
  <si>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</si>
  <si>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</si>
  <si>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</si>
  <si>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</si>
  <si>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</si>
  <si>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</si>
  <si>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</si>
  <si>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</si>
  <si>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</si>
  <si>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</si>
  <si>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</si>
  <si>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</si>
  <si>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</si>
  <si>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</si>
  <si>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</si>
  <si>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</si>
  <si>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</si>
  <si>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</si>
  <si>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</si>
  <si>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</si>
  <si>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</si>
  <si>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</si>
  <si>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</si>
  <si>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</si>
  <si>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</si>
  <si>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</si>
  <si>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</si>
  <si>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</si>
  <si>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</si>
  <si>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</si>
  <si>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</si>
  <si>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</si>
  <si>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</si>
  <si>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</si>
  <si>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</si>
  <si>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</si>
  <si>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</si>
  <si>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</si>
  <si>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</si>
  <si>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</si>
  <si>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</si>
  <si>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</si>
  <si>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</si>
  <si>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</si>
  <si>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</si>
  <si>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</si>
  <si>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</si>
  <si>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</si>
  <si>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</si>
  <si>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</si>
  <si>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</si>
  <si>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</si>
  <si>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</si>
  <si>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</si>
  <si>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</si>
  <si>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</si>
  <si>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</si>
  <si>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</si>
  <si>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</si>
  <si>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</si>
  <si>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</si>
  <si>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</si>
  <si>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</si>
  <si>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</si>
  <si>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</si>
  <si>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</si>
  <si>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</si>
  <si>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</si>
  <si>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</si>
  <si>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</si>
  <si>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</si>
  <si>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</si>
  <si>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</si>
  <si>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</si>
  <si>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</si>
  <si>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</si>
  <si>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</si>
  <si>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</si>
  <si>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</si>
  <si>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</si>
  <si>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</si>
  <si>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</si>
  <si>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</si>
  <si>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</si>
  <si>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</si>
  <si>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</si>
  <si>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</si>
  <si>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</si>
  <si>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</si>
  <si>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</si>
  <si>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</si>
  <si>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</si>
  <si>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</si>
  <si>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</si>
  <si>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</si>
  <si>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</si>
  <si>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</si>
  <si>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</si>
  <si>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</si>
  <si>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</si>
  <si>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</si>
  <si>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</si>
  <si>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</si>
  <si>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</si>
  <si>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</si>
  <si>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</si>
  <si>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</si>
  <si>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</si>
  <si>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</si>
  <si>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</si>
  <si>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</si>
  <si>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</si>
  <si>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</si>
  <si>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</si>
  <si>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</si>
  <si>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</si>
  <si>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</si>
  <si>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</si>
  <si>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</si>
  <si>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</si>
  <si>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</si>
  <si>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</si>
  <si>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</si>
  <si>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</si>
  <si>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</si>
  <si>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</si>
  <si>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</si>
  <si>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</si>
  <si>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</si>
  <si>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</si>
  <si>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</si>
  <si>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</si>
  <si>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</si>
  <si>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</si>
  <si>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</si>
  <si>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</si>
  <si>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</si>
  <si>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</si>
  <si>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</si>
  <si>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</si>
  <si>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</si>
  <si>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</si>
  <si>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</si>
  <si>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</si>
  <si>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</si>
  <si>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</si>
  <si>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</si>
  <si>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</si>
  <si>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</si>
  <si>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</si>
  <si>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</si>
  <si>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</si>
  <si>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</si>
  <si>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</si>
  <si>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</si>
  <si>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</si>
  <si>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</si>
  <si>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</si>
  <si>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</si>
  <si>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</si>
  <si>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</si>
  <si>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</si>
  <si>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</si>
  <si>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</si>
  <si>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</si>
  <si>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</si>
  <si>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</si>
  <si>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</si>
  <si>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</si>
  <si>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</si>
  <si>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</si>
  <si>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</si>
  <si>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</si>
  <si>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</si>
  <si>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</si>
  <si>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</si>
  <si>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</si>
  <si>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</si>
  <si>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</si>
  <si>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</si>
  <si>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</si>
  <si>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</si>
  <si>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</si>
  <si>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</si>
  <si>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</si>
  <si>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</si>
  <si>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</si>
  <si>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</si>
  <si>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</si>
  <si>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</si>
  <si>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</si>
  <si>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</si>
  <si>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</si>
  <si>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</si>
  <si>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</si>
  <si>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</si>
  <si>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</si>
  <si>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</si>
  <si>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</si>
  <si>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</si>
  <si>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</si>
  <si>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</si>
  <si>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</si>
  <si>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</si>
  <si>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</si>
  <si>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</si>
  <si>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</si>
  <si>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</si>
  <si>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</si>
  <si>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</si>
  <si>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</si>
  <si>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</si>
  <si>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</si>
  <si>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</si>
  <si>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</si>
  <si>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</si>
  <si>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</si>
  <si>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</si>
  <si>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</si>
  <si>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</si>
  <si>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</si>
  <si>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</si>
  <si>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</si>
  <si>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</si>
  <si>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</si>
  <si>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</si>
  <si>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</si>
  <si>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</si>
  <si>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</si>
  <si>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</si>
  <si>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</si>
  <si>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</si>
  <si>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</si>
  <si>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</si>
  <si>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</si>
  <si>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</si>
  <si>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</si>
  <si>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</si>
  <si>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</si>
  <si>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</si>
  <si>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</si>
  <si>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</si>
  <si>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</si>
  <si>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</si>
  <si>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</si>
  <si>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</si>
  <si>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</si>
  <si>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</si>
  <si>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</si>
  <si>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</si>
  <si>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</si>
  <si>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</si>
  <si>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</si>
  <si>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</si>
  <si>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</si>
  <si>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</si>
  <si>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</si>
  <si>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</si>
  <si>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</si>
  <si>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</si>
  <si>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</si>
  <si>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</si>
  <si>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</si>
  <si>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</si>
  <si>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</si>
  <si>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</si>
  <si>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</si>
  <si>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</si>
  <si>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</si>
  <si>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</si>
  <si>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</si>
  <si>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</si>
  <si>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</si>
  <si>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</si>
  <si>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</si>
  <si>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</si>
  <si>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</si>
  <si>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</si>
  <si>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</si>
  <si>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</si>
  <si>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</si>
  <si>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</si>
  <si>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</si>
  <si>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</si>
  <si>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</si>
  <si>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</si>
  <si>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</si>
  <si>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</si>
  <si>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</si>
  <si>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</si>
  <si>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</si>
  <si>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</si>
  <si>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</si>
  <si>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</si>
  <si>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</si>
  <si>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</si>
  <si>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</si>
  <si>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</si>
  <si>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</si>
  <si>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</si>
  <si>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</si>
  <si>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</si>
  <si>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</si>
  <si>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</si>
  <si>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</si>
  <si>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</si>
  <si>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</si>
  <si>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</si>
  <si>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</si>
  <si>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</si>
  <si>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</si>
  <si>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</si>
  <si>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</si>
  <si>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</si>
  <si>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</si>
  <si>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</si>
  <si>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</si>
  <si>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</si>
  <si>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</si>
  <si>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</si>
  <si>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</si>
  <si>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</si>
  <si>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</si>
  <si>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</si>
  <si>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</si>
  <si>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</si>
  <si>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</si>
  <si>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</si>
  <si>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</si>
  <si>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</si>
  <si>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</si>
  <si>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</si>
  <si>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</si>
  <si>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</si>
  <si>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</si>
  <si>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</si>
  <si>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</si>
  <si>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</si>
  <si>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</si>
  <si>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</si>
  <si>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</si>
  <si>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</si>
  <si>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</si>
  <si>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</si>
  <si>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</si>
  <si>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</si>
  <si>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</si>
  <si>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</si>
  <si>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</si>
  <si>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</si>
  <si>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</si>
  <si>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</si>
  <si>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</si>
  <si>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</si>
  <si>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</si>
  <si>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</si>
  <si>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</si>
  <si>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</si>
  <si>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</si>
  <si>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</si>
  <si>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</si>
  <si>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</si>
  <si>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</si>
  <si>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</si>
  <si>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</si>
  <si>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</si>
  <si>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</si>
  <si>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</si>
  <si>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</si>
  <si>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</si>
  <si>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</si>
  <si>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</si>
  <si>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</si>
  <si>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</si>
  <si>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</si>
  <si>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</si>
  <si>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</si>
  <si>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</si>
  <si>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</si>
  <si>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</si>
  <si>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</si>
  <si>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</si>
  <si>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</si>
  <si>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</si>
  <si>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</si>
  <si>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</si>
  <si>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</si>
  <si>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</si>
  <si>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</si>
  <si>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</si>
  <si>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</si>
  <si>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</si>
  <si>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</si>
  <si>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</si>
  <si>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</si>
  <si>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</si>
  <si>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</si>
  <si>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</si>
  <si>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</si>
  <si>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</si>
  <si>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</si>
  <si>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</si>
  <si>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</si>
  <si>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</si>
  <si>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</si>
  <si>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</si>
  <si>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</si>
  <si>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</si>
  <si>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</si>
  <si>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</si>
  <si>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</si>
  <si>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</si>
  <si>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</si>
  <si>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</si>
  <si>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</si>
  <si>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</si>
  <si>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</si>
  <si>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</si>
  <si>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</si>
  <si>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</si>
  <si>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</si>
  <si>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</si>
  <si>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</si>
  <si>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</si>
  <si>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</si>
  <si>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</si>
  <si>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</si>
  <si>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</si>
  <si>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</si>
  <si>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</si>
  <si>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</si>
  <si>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</si>
  <si>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</si>
  <si>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</si>
  <si>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</si>
  <si>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</si>
  <si>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</si>
  <si>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</si>
  <si>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</si>
  <si>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</si>
  <si>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</si>
  <si>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</si>
  <si>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</si>
  <si>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</si>
  <si>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</si>
  <si>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</si>
  <si>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</si>
  <si>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</si>
  <si>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</si>
  <si>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</si>
  <si>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</si>
  <si>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</si>
  <si>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</si>
  <si>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</si>
  <si>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</si>
  <si>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</si>
  <si>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</si>
  <si>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</si>
  <si>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</si>
  <si>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</si>
  <si>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</si>
  <si>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</si>
  <si>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</si>
  <si>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</si>
  <si>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</si>
  <si>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</si>
  <si>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</si>
  <si>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</si>
  <si>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</si>
  <si>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</si>
  <si>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</si>
  <si>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</si>
  <si>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</si>
  <si>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</si>
  <si>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</si>
  <si>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</si>
  <si>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</si>
  <si>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</si>
  <si>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</si>
  <si>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</si>
  <si>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</si>
  <si>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</si>
  <si>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</si>
  <si>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</si>
  <si>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</si>
  <si>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</si>
  <si>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</si>
  <si>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</si>
  <si>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</si>
  <si>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</si>
  <si>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</si>
  <si>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</si>
  <si>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</si>
  <si>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</si>
  <si>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</si>
  <si>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</si>
  <si>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</si>
  <si>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</si>
  <si>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</si>
  <si>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</si>
  <si>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</si>
  <si>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</si>
  <si>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</si>
  <si>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</si>
  <si>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</si>
  <si>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</si>
  <si>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</si>
  <si>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</si>
  <si>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</si>
  <si>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</si>
  <si>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</si>
  <si>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</si>
  <si>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</si>
  <si>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</si>
  <si>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</si>
  <si>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</si>
  <si>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</si>
  <si>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</si>
  <si>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</si>
  <si>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</si>
  <si>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</si>
  <si>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</si>
  <si>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</si>
  <si>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</si>
  <si>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</si>
  <si>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</si>
  <si>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</si>
  <si>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</si>
  <si>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</si>
  <si>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</si>
  <si>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</si>
  <si>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</si>
  <si>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</si>
  <si>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</si>
  <si>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</si>
  <si>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</si>
  <si>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</si>
  <si>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</si>
  <si>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</si>
  <si>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</si>
  <si>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</si>
  <si>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</si>
  <si>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</si>
  <si>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</si>
  <si>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</si>
  <si>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</si>
  <si>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</si>
  <si>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</si>
  <si>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</si>
  <si>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</si>
  <si>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</si>
  <si>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</si>
  <si>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</si>
  <si>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</si>
  <si>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</si>
  <si>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</si>
  <si>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</si>
  <si>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</si>
  <si>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</si>
  <si>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</si>
  <si>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</si>
  <si>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</si>
  <si>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</si>
  <si>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</si>
  <si>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</si>
  <si>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</si>
  <si>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</si>
  <si>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</si>
  <si>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</si>
  <si>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</si>
  <si>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</si>
  <si>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</si>
  <si>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</si>
  <si>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</si>
  <si>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</si>
  <si>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</si>
  <si>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</si>
  <si>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</si>
  <si>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</si>
  <si>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</si>
  <si>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</si>
  <si>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</si>
  <si>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</si>
  <si>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</si>
  <si>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</si>
  <si>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</si>
  <si>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</si>
  <si>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</si>
  <si>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</si>
  <si>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</si>
  <si>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</si>
  <si>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</si>
  <si>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</si>
  <si>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</si>
  <si>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</si>
  <si>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</si>
  <si>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</si>
  <si>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</si>
  <si>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</si>
  <si>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</si>
  <si>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</si>
  <si>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</si>
  <si>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</si>
  <si>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</si>
  <si>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</si>
  <si>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</si>
  <si>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</si>
  <si>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</si>
  <si>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</si>
  <si>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</si>
  <si>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</si>
  <si>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</si>
  <si>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</si>
  <si>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</si>
  <si>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</si>
  <si>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</si>
  <si>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</si>
  <si>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</si>
  <si>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</si>
  <si>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</si>
  <si>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</si>
  <si>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</si>
  <si>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</si>
  <si>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</si>
  <si>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</si>
  <si>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</si>
  <si>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</si>
  <si>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</si>
  <si>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</si>
  <si>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</si>
  <si>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</si>
  <si>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</si>
  <si>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</si>
  <si>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</si>
  <si>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</si>
  <si>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</si>
  <si>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</si>
  <si>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</si>
  <si>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</si>
  <si>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</si>
  <si>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</si>
  <si>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</si>
  <si>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</si>
  <si>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</si>
  <si>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</si>
  <si>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</si>
  <si>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</si>
  <si>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</si>
  <si>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</si>
  <si>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</si>
  <si>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</si>
  <si>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</si>
  <si>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</si>
  <si>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</si>
  <si>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</si>
  <si>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</si>
  <si>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</si>
  <si>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</si>
  <si>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</si>
  <si>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</si>
  <si>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</si>
  <si>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</si>
  <si>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</si>
  <si>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</si>
  <si>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</si>
  <si>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</si>
  <si>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</si>
  <si>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</si>
  <si>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</si>
  <si>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</si>
  <si>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</si>
  <si>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</si>
  <si>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</si>
  <si>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</si>
  <si>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</si>
  <si>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</si>
  <si>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</si>
  <si>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</si>
  <si>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</si>
  <si>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</si>
  <si>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</si>
  <si>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</si>
  <si>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</si>
  <si>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</si>
  <si>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</si>
  <si>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</si>
  <si>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</si>
  <si>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</si>
  <si>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</si>
  <si>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</si>
  <si>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</si>
  <si>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</si>
  <si>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</si>
  <si>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</si>
  <si>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</si>
  <si>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</si>
  <si>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</si>
  <si>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</si>
  <si>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</si>
  <si>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</si>
  <si>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</si>
  <si>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</si>
  <si>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</si>
  <si>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</si>
  <si>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</si>
  <si>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</si>
  <si>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</si>
  <si>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</si>
  <si>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</si>
  <si>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</si>
  <si>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</si>
  <si>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</si>
  <si>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</si>
  <si>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</si>
  <si>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</si>
  <si>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</si>
  <si>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</si>
  <si>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</si>
  <si>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</si>
  <si>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</si>
  <si>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</si>
  <si>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</si>
  <si>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</si>
  <si>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</si>
  <si>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</si>
  <si>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</si>
  <si>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</si>
  <si>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</si>
  <si>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</si>
  <si>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</si>
  <si>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</si>
  <si>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</si>
  <si>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</si>
  <si>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</si>
  <si>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</si>
  <si>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</si>
  <si>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</si>
  <si>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</si>
  <si>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</si>
  <si>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</si>
  <si>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</si>
  <si>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</si>
  <si>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</si>
  <si>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</si>
  <si>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</si>
  <si>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</si>
  <si>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</si>
  <si>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</si>
  <si>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</si>
  <si>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</si>
  <si>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</si>
  <si>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</si>
  <si>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</si>
  <si>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</si>
  <si>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</si>
  <si>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</si>
  <si>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</si>
  <si>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</si>
  <si>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</si>
  <si>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</si>
  <si>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</si>
  <si>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</si>
  <si>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</si>
  <si>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</si>
  <si>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</si>
  <si>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</si>
  <si>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</si>
  <si>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</si>
  <si>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</si>
  <si>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</si>
  <si>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</si>
  <si>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</si>
  <si>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</si>
  <si>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</si>
  <si>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</si>
  <si>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</si>
  <si>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</si>
  <si>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</si>
  <si>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</si>
  <si>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</si>
  <si>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</si>
  <si>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</si>
  <si>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</si>
  <si>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</si>
  <si>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</si>
  <si>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</si>
  <si>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</si>
  <si>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</si>
  <si>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</si>
  <si>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</si>
  <si>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</si>
  <si>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</si>
  <si>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</si>
  <si>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</si>
  <si>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</si>
  <si>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</si>
  <si>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</si>
  <si>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</si>
  <si>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</si>
  <si>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</si>
  <si>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</si>
  <si>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</si>
  <si>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</si>
  <si>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</si>
  <si>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</si>
  <si>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</si>
  <si>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</si>
  <si>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</si>
  <si>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</si>
  <si>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</si>
  <si>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</si>
  <si>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</si>
  <si>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</si>
  <si>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</si>
  <si>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</si>
  <si>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</si>
  <si>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</si>
  <si>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</si>
  <si>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</si>
  <si>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</si>
  <si>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</si>
  <si>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</si>
  <si>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</si>
  <si>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</si>
  <si>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</si>
  <si>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</si>
  <si>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</si>
  <si>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</si>
  <si>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</si>
  <si>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</si>
  <si>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</si>
  <si>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</si>
  <si>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</si>
  <si>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</si>
  <si>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</si>
  <si>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</si>
  <si>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</si>
  <si>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</si>
  <si>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</si>
  <si>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</si>
  <si>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</si>
  <si>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</si>
  <si>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</si>
  <si>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</si>
  <si>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</si>
  <si>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</si>
  <si>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</si>
  <si>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</si>
  <si>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</si>
  <si>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</si>
  <si>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</si>
  <si>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</si>
  <si>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</si>
  <si>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</si>
  <si>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</si>
  <si>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</si>
  <si>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</si>
  <si>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</si>
  <si>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</si>
  <si>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</si>
  <si>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</si>
  <si>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</si>
  <si>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</si>
  <si>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</si>
  <si>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</si>
  <si>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</si>
  <si>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</si>
  <si>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</si>
  <si>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</si>
  <si>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</si>
  <si>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</si>
  <si>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</si>
  <si>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</si>
  <si>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</si>
  <si>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</si>
  <si>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</si>
  <si>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</si>
  <si>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</si>
  <si>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</si>
  <si>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</si>
  <si>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</si>
  <si>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</si>
  <si>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</si>
  <si>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</si>
  <si>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</si>
  <si>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</si>
  <si>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</si>
  <si>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</si>
  <si>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</si>
  <si>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</si>
  <si>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</si>
  <si>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</si>
  <si>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</si>
  <si>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</si>
  <si>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</si>
  <si>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</si>
  <si>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</si>
  <si>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</si>
  <si>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</si>
  <si>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</si>
  <si>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</si>
  <si>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</si>
  <si>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</si>
  <si>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</si>
  <si>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</si>
  <si>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</si>
  <si>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</si>
  <si>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</si>
  <si>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</si>
  <si>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</si>
  <si>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</si>
  <si>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</si>
  <si>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</si>
  <si>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</si>
  <si>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</si>
  <si>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</si>
  <si>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</si>
  <si>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</si>
  <si>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</si>
  <si>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</si>
  <si>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</si>
  <si>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</si>
  <si>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</si>
  <si>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</si>
  <si>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</si>
  <si>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</si>
  <si>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</si>
  <si>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</si>
  <si>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</si>
  <si>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</si>
  <si>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</si>
  <si>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</si>
  <si>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</si>
  <si>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</si>
  <si>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</si>
  <si>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</si>
  <si>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</si>
  <si>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</si>
  <si>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</si>
  <si>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</si>
  <si>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</si>
  <si>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</si>
  <si>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</si>
  <si>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</si>
  <si>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</si>
  <si>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</si>
  <si>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</si>
  <si>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</si>
  <si>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</si>
  <si>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</si>
  <si>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</si>
  <si>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</si>
  <si>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</si>
  <si>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</si>
  <si>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</si>
  <si>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</si>
  <si>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</si>
  <si>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</si>
  <si>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</si>
  <si>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</si>
  <si>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</si>
  <si>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</si>
  <si>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</si>
  <si>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</si>
  <si>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</si>
  <si>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</si>
  <si>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</si>
  <si>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</si>
  <si>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</si>
  <si>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</si>
  <si>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</si>
  <si>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</si>
  <si>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</si>
  <si>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</si>
  <si>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</si>
  <si>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</si>
  <si>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</si>
  <si>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</si>
  <si>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</si>
  <si>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</si>
  <si>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</si>
  <si>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</si>
  <si>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</si>
  <si>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</si>
  <si>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</si>
  <si>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</si>
  <si>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</si>
  <si>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</si>
  <si>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</si>
  <si>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</si>
  <si>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</si>
  <si>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</si>
  <si>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</si>
  <si>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</si>
  <si>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</si>
  <si>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</si>
  <si>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</si>
  <si>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</si>
  <si>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</si>
  <si>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</si>
  <si>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</si>
  <si>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</si>
  <si>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</si>
  <si>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</si>
  <si>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</si>
  <si>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</si>
  <si>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</si>
  <si>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</si>
  <si>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</si>
  <si>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</si>
  <si>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</si>
  <si>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</si>
  <si>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</si>
  <si>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</si>
  <si>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</si>
  <si>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</si>
  <si>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</si>
  <si>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</si>
  <si>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</si>
  <si>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</si>
  <si>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</si>
  <si>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</si>
  <si>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</si>
  <si>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</si>
  <si>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</si>
  <si>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</si>
  <si>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</si>
  <si>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</si>
  <si>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</si>
  <si>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</si>
  <si>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</si>
  <si>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</si>
  <si>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</si>
  <si>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</si>
  <si>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</si>
  <si>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</si>
  <si>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</si>
  <si>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</si>
  <si>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</si>
  <si>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</si>
  <si>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</si>
  <si>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</si>
  <si>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</si>
  <si>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</si>
  <si>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</si>
  <si>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</si>
  <si>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</si>
  <si>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</si>
  <si>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</si>
  <si>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</si>
  <si>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</si>
  <si>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</si>
  <si>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</si>
  <si>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</si>
  <si>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</si>
  <si>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</si>
  <si>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</si>
  <si>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</si>
  <si>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</si>
  <si>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</si>
  <si>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</si>
  <si>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</si>
  <si>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</si>
  <si>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</si>
  <si>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</si>
  <si>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</si>
  <si>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</si>
  <si>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</si>
  <si>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</si>
  <si>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</si>
  <si>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</si>
  <si>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</si>
  <si>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</si>
  <si>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</si>
  <si>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</si>
  <si>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</si>
  <si>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</si>
  <si>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</si>
  <si>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</si>
  <si>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</si>
  <si>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</si>
  <si>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</si>
  <si>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</si>
  <si>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</si>
  <si>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</si>
  <si>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</si>
  <si>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</si>
  <si>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</si>
  <si>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</si>
  <si>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</si>
  <si>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</si>
  <si>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</si>
  <si>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</si>
  <si>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</si>
  <si>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</si>
  <si>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</si>
  <si>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</si>
  <si>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</si>
  <si>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</si>
  <si>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</si>
  <si>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</si>
  <si>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</si>
  <si>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</si>
  <si>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</si>
  <si>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</si>
  <si>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</si>
  <si>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</si>
  <si>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</si>
  <si>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</si>
  <si>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</si>
  <si>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</si>
  <si>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</si>
  <si>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</si>
  <si>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</si>
  <si>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</si>
  <si>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</si>
  <si>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</si>
  <si>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</si>
  <si>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</si>
  <si>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</si>
  <si>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</si>
  <si>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</si>
  <si>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</si>
  <si>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</si>
  <si>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</si>
  <si>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</si>
  <si>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</si>
  <si>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</si>
  <si>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</si>
  <si>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</si>
  <si>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</si>
  <si>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</si>
  <si>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</si>
  <si>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</si>
  <si>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</si>
  <si>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</si>
  <si>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</si>
  <si>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</si>
  <si>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</si>
  <si>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</si>
  <si>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</si>
  <si>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</si>
  <si>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</si>
  <si>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</si>
  <si>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</si>
  <si>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</si>
  <si>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</si>
  <si>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</si>
  <si>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</si>
  <si>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</si>
  <si>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</si>
  <si>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</si>
  <si>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</si>
  <si>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</si>
  <si>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</si>
  <si>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</si>
  <si>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</si>
  <si>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</si>
  <si>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</si>
  <si>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</si>
  <si>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</si>
  <si>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</si>
  <si>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</si>
  <si>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</si>
  <si>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</si>
  <si>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</si>
  <si>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</si>
  <si>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</si>
  <si>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</si>
  <si>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</si>
  <si>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</si>
  <si>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</si>
  <si>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</si>
  <si>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</si>
  <si>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</si>
  <si>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</si>
  <si>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</si>
  <si>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</si>
  <si>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</si>
  <si>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</si>
  <si>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</si>
  <si>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</si>
  <si>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</si>
  <si>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</si>
  <si>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</si>
  <si>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</si>
  <si>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</si>
  <si>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</si>
  <si>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</si>
  <si>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</si>
  <si>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</si>
  <si>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</si>
  <si>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</si>
  <si>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</si>
  <si>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</si>
  <si>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</si>
  <si>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</si>
  <si>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</si>
  <si>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</si>
  <si>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</si>
  <si>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</si>
  <si>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</si>
  <si>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</si>
  <si>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</si>
  <si>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</si>
  <si>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</si>
  <si>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</si>
  <si>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</si>
  <si>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</si>
  <si>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</si>
  <si>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</si>
  <si>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</si>
  <si>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</si>
  <si>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</si>
  <si>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</si>
  <si>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</si>
  <si>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</si>
  <si>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</si>
  <si>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</si>
  <si>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</si>
  <si>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</si>
  <si>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</si>
  <si>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</si>
  <si>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</si>
  <si>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</si>
  <si>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</si>
  <si>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</si>
  <si>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</si>
  <si>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</si>
  <si>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</si>
  <si>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</si>
  <si>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</si>
  <si>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</si>
  <si>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</si>
  <si>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</si>
  <si>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</si>
  <si>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</si>
  <si>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</si>
  <si>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</si>
  <si>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</si>
  <si>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</si>
  <si>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</si>
  <si>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</si>
  <si>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</si>
  <si>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</si>
  <si>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</si>
  <si>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</si>
  <si>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</si>
  <si>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</si>
  <si>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</si>
  <si>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</si>
  <si>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</si>
  <si>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</si>
  <si>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</si>
  <si>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</si>
  <si>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</si>
  <si>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</si>
  <si>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</si>
  <si>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</si>
  <si>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</si>
  <si>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</si>
  <si>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</si>
  <si>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</si>
  <si>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</si>
  <si>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</si>
  <si>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</si>
  <si>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</si>
  <si>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</si>
  <si>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</si>
  <si>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</si>
  <si>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</si>
  <si>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</si>
  <si>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</si>
  <si>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</si>
  <si>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</si>
  <si>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</si>
  <si>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</si>
  <si>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</si>
  <si>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</si>
  <si>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</si>
  <si>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</si>
  <si>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</si>
  <si>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</si>
  <si>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</si>
  <si>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</si>
  <si>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</si>
  <si>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</si>
  <si>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</si>
  <si>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</si>
  <si>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</si>
  <si>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</si>
  <si>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</si>
  <si>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</si>
  <si>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</si>
  <si>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</si>
  <si>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</si>
  <si>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</si>
  <si>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</si>
  <si>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</si>
  <si>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</si>
  <si>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</si>
  <si>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</si>
  <si>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</si>
  <si>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</si>
  <si>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</si>
  <si>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</si>
  <si>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</si>
  <si>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</si>
  <si>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</si>
  <si>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</si>
  <si>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</si>
  <si>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</si>
  <si>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</si>
  <si>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</si>
  <si>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</si>
  <si>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</si>
  <si>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</si>
  <si>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</si>
  <si>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</si>
  <si>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</si>
  <si>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</si>
  <si>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</si>
  <si>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</si>
  <si>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</si>
  <si>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</si>
  <si>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</si>
  <si>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</si>
  <si>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</si>
  <si>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</si>
  <si>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</si>
  <si>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</si>
  <si>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</si>
  <si>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</si>
  <si>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</si>
  <si>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</si>
  <si>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</si>
  <si>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</si>
  <si>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</si>
  <si>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</si>
  <si>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</si>
  <si>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</si>
  <si>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</si>
  <si>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</si>
  <si>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</si>
  <si>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</si>
  <si>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</si>
  <si>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</si>
  <si>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</si>
  <si>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</si>
  <si>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</si>
  <si>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</si>
  <si>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</si>
  <si>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</si>
  <si>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</si>
  <si>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</si>
  <si>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</si>
  <si>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</si>
  <si>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</si>
  <si>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</si>
  <si>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</si>
  <si>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</si>
  <si>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</si>
  <si>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</si>
  <si>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</si>
  <si>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</si>
  <si>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</si>
  <si>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</si>
  <si>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</si>
  <si>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</si>
  <si>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</si>
  <si>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</si>
  <si>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</si>
  <si>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</si>
  <si>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</si>
  <si>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</si>
  <si>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</si>
  <si>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</si>
  <si>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</si>
  <si>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</si>
  <si>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</si>
  <si>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</si>
  <si>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</si>
  <si>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</si>
  <si>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</si>
  <si>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</si>
  <si>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</si>
  <si>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</si>
  <si>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</si>
  <si>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</si>
  <si>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</si>
  <si>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</si>
  <si>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</si>
  <si>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</si>
  <si>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</si>
  <si>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</si>
  <si>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</si>
  <si>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</si>
  <si>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</si>
  <si>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</si>
  <si>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</si>
  <si>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</si>
  <si>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</si>
  <si>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</si>
  <si>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</si>
  <si>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</si>
  <si>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</si>
  <si>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</si>
  <si>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</si>
  <si>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</si>
  <si>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</si>
  <si>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</si>
  <si>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</si>
  <si>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</si>
  <si>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</si>
  <si>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</si>
  <si>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</si>
  <si>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</si>
  <si>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</si>
  <si>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</si>
  <si>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</si>
  <si>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</si>
  <si>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</si>
  <si>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</si>
  <si>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</si>
  <si>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</si>
  <si>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</si>
  <si>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</si>
  <si>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</si>
  <si>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</si>
  <si>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</si>
  <si>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</si>
  <si>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</si>
  <si>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</si>
  <si>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</si>
  <si>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</si>
  <si>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</si>
  <si>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</si>
  <si>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</si>
  <si>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</si>
  <si>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</si>
  <si>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</si>
  <si>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</si>
  <si>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</si>
  <si>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</si>
  <si>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</si>
  <si>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</si>
  <si>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</si>
  <si>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</si>
  <si>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</si>
  <si>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</si>
  <si>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</si>
  <si>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</si>
  <si>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</si>
  <si>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</si>
  <si>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</si>
  <si>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</si>
  <si>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</si>
  <si>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</si>
  <si>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</si>
  <si>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</si>
  <si>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</si>
  <si>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</si>
  <si>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</si>
  <si>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</si>
  <si>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</si>
  <si>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</si>
  <si>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</si>
  <si>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</si>
  <si>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</si>
  <si>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</si>
  <si>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</si>
  <si>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</si>
  <si>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</si>
  <si>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</si>
  <si>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</si>
  <si>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</si>
  <si>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</si>
  <si>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</si>
  <si>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</si>
  <si>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</si>
  <si>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</si>
  <si>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</si>
  <si>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</si>
  <si>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</si>
  <si>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</si>
  <si>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</si>
  <si>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</si>
  <si>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</si>
  <si>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</si>
  <si>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</si>
  <si>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</si>
  <si>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</si>
  <si>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</si>
  <si>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</si>
  <si>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</si>
  <si>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</si>
  <si>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</si>
  <si>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</si>
  <si>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</si>
  <si>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</si>
  <si>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</si>
  <si>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</si>
  <si>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</si>
  <si>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</si>
  <si>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</si>
  <si>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</si>
  <si>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</si>
  <si>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</si>
  <si>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</si>
  <si>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</si>
  <si>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</si>
  <si>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</si>
  <si>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</si>
  <si>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</si>
  <si>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</si>
  <si>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</si>
  <si>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</si>
  <si>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</si>
  <si>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</si>
  <si>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</si>
  <si>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</si>
  <si>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</si>
  <si>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</si>
  <si>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</si>
  <si>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</si>
  <si>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</si>
  <si>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</si>
  <si>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</si>
  <si>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</si>
  <si>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</si>
  <si>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</si>
  <si>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</si>
  <si>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</si>
  <si>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</si>
  <si>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</si>
  <si>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</si>
  <si>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</si>
  <si>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</si>
  <si>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</si>
  <si>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</si>
  <si>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</si>
  <si>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</si>
  <si>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</si>
  <si>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</si>
  <si>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</si>
  <si>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</si>
  <si>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</si>
  <si>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</si>
  <si>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</si>
  <si>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</si>
  <si>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</si>
  <si>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</si>
  <si>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</si>
  <si>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</si>
  <si>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</si>
  <si>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</si>
  <si>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</si>
  <si>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</si>
  <si>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</si>
  <si>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</si>
  <si>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</si>
  <si>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</si>
  <si>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</si>
  <si>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</si>
  <si>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</si>
  <si>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</si>
  <si>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</si>
  <si>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</si>
  <si>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</si>
  <si>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</si>
  <si>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</si>
  <si>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</si>
  <si>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</si>
  <si>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</si>
  <si>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</si>
  <si>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</si>
  <si>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</si>
  <si>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</si>
  <si>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</si>
  <si>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</si>
  <si>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</si>
  <si>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</si>
  <si>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</si>
  <si>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</si>
  <si>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</si>
  <si>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</si>
  <si>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</si>
  <si>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</si>
  <si>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</si>
  <si>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</si>
  <si>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</si>
  <si>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</si>
  <si>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</si>
  <si>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</si>
  <si>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</si>
  <si>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</si>
  <si>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</si>
  <si>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</si>
  <si>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</si>
  <si>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</si>
  <si>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</si>
  <si>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</si>
  <si>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</si>
  <si>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</si>
  <si>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</si>
  <si>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</si>
  <si>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</si>
  <si>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</si>
  <si>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</si>
  <si>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</si>
  <si>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</si>
  <si>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</si>
  <si>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</si>
  <si>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</si>
  <si>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</si>
  <si>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</si>
  <si>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</si>
  <si>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</si>
  <si>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</si>
  <si>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</si>
  <si>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</si>
  <si>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</si>
  <si>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</si>
  <si>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</si>
  <si>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</si>
  <si>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</si>
  <si>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</si>
  <si>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</si>
  <si>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</si>
  <si>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</si>
  <si>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</si>
  <si>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</si>
  <si>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</si>
  <si>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</si>
  <si>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</si>
  <si>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</si>
  <si>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</si>
  <si>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</si>
  <si>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</si>
  <si>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</si>
  <si>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</si>
  <si>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</si>
  <si>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</si>
  <si>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</si>
  <si>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</si>
  <si>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</si>
  <si>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</si>
  <si>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</si>
  <si>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</si>
  <si>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</si>
  <si>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</si>
  <si>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</si>
  <si>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</si>
  <si>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</si>
  <si>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</si>
  <si>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</si>
  <si>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</si>
  <si>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</si>
  <si>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</si>
  <si>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</si>
  <si>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</si>
  <si>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</si>
  <si>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</si>
  <si>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</si>
  <si>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</si>
  <si>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</si>
  <si>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</si>
  <si>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</si>
  <si>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</si>
  <si>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</si>
  <si>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</si>
  <si>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</si>
  <si>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</si>
  <si>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</si>
  <si>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</si>
  <si>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</si>
  <si>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</si>
  <si>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</si>
  <si>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</si>
  <si>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</si>
  <si>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</si>
  <si>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</si>
  <si>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</si>
  <si>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</si>
  <si>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</si>
  <si>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</si>
  <si>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</si>
  <si>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</si>
  <si>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</si>
  <si>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</si>
  <si>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</si>
  <si>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</si>
  <si>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</si>
  <si>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</si>
  <si>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</si>
  <si>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</si>
  <si>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</si>
  <si>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</si>
  <si>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</si>
  <si>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</si>
  <si>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</si>
  <si>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</si>
  <si>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</si>
  <si>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</si>
  <si>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</si>
  <si>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</si>
  <si>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</si>
  <si>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</si>
  <si>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</si>
  <si>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</si>
  <si>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</si>
  <si>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</si>
  <si>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</si>
  <si>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</si>
  <si>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</si>
  <si>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</si>
  <si>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</si>
  <si>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</si>
  <si>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</si>
  <si>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</si>
  <si>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</si>
  <si>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</si>
  <si>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</si>
  <si>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</si>
  <si>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</si>
  <si>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</si>
  <si>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</si>
  <si>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</si>
  <si>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</si>
  <si>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</si>
  <si>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</si>
  <si>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</si>
  <si>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</si>
  <si>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</si>
  <si>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</si>
  <si>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</si>
  <si>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</si>
  <si>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</si>
  <si>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</si>
  <si>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</si>
  <si>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</si>
  <si>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</si>
  <si>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</si>
  <si>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</si>
  <si>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</si>
  <si>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</si>
  <si>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</si>
  <si>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</si>
  <si>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</si>
  <si>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</si>
  <si>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</si>
  <si>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</si>
  <si>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</si>
  <si>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</si>
  <si>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</si>
  <si>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</si>
  <si>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</si>
  <si>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</si>
  <si>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</si>
  <si>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</si>
  <si>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</si>
  <si>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</si>
  <si>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</si>
  <si>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</si>
  <si>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</si>
  <si>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</si>
  <si>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</si>
  <si>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</si>
  <si>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</si>
  <si>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</si>
  <si>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</si>
  <si>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</si>
  <si>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</si>
  <si>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</si>
  <si>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</si>
  <si>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</si>
  <si>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</si>
  <si>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</si>
  <si>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</si>
  <si>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</si>
  <si>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</si>
  <si>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</si>
  <si>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</si>
  <si>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</si>
  <si>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</si>
  <si>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</si>
  <si>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</si>
  <si>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</si>
  <si>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</si>
  <si>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</si>
  <si>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</si>
  <si>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</si>
  <si>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</si>
  <si>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</si>
  <si>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</si>
  <si>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</si>
  <si>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</si>
  <si>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</si>
  <si>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</si>
  <si>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</si>
  <si>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</si>
  <si>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</si>
  <si>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</si>
  <si>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</si>
  <si>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</si>
  <si>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</si>
  <si>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</si>
  <si>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</si>
  <si>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</si>
  <si>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</si>
  <si>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</si>
  <si>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</si>
  <si>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</si>
  <si>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</si>
  <si>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</si>
  <si>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</si>
  <si>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</si>
  <si>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</si>
  <si>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</si>
  <si>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</si>
  <si>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</si>
  <si>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</si>
  <si>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</si>
  <si>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</si>
  <si>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</si>
  <si>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</si>
  <si>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</si>
  <si>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</si>
  <si>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</si>
  <si>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</si>
  <si>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</si>
  <si>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</si>
  <si>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</si>
  <si>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</si>
  <si>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</si>
  <si>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</si>
  <si>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</si>
  <si>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</si>
  <si>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</si>
  <si>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</si>
  <si>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</si>
  <si>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</si>
  <si>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</si>
  <si>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</si>
  <si>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</si>
  <si>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</si>
  <si>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</si>
  <si>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</si>
  <si>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</si>
  <si>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</si>
  <si>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</si>
  <si>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</si>
  <si>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</si>
  <si>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</si>
  <si>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</si>
  <si>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</si>
  <si>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</si>
  <si>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</si>
  <si>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</si>
  <si>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</si>
  <si>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</si>
  <si>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</si>
  <si>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</si>
  <si>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</si>
  <si>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</si>
  <si>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</si>
  <si>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</si>
  <si>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</si>
  <si>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</si>
  <si>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</si>
  <si>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</si>
  <si>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</si>
  <si>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</si>
  <si>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</si>
  <si>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</si>
  <si>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</si>
  <si>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</si>
  <si>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</si>
  <si>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</si>
  <si>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</si>
  <si>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</si>
  <si>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</si>
  <si>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</si>
  <si>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</si>
  <si>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</si>
  <si>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</si>
  <si>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</si>
  <si>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</si>
  <si>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</si>
  <si>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</si>
  <si>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</si>
  <si>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</si>
  <si>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</si>
  <si>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</si>
  <si>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</si>
  <si>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</si>
  <si>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</si>
  <si>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</si>
  <si>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</si>
  <si>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</si>
  <si>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</si>
  <si>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</si>
  <si>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</si>
  <si>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</si>
  <si>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</si>
  <si>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</si>
  <si>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</si>
  <si>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</si>
  <si>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</si>
  <si>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</si>
  <si>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</si>
  <si>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</si>
  <si>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</si>
  <si>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</si>
  <si>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</si>
  <si>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</si>
  <si>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</si>
  <si>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</si>
  <si>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</si>
  <si>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</si>
  <si>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</si>
  <si>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</si>
  <si>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</si>
  <si>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</si>
  <si>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</si>
  <si>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</si>
  <si>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</si>
  <si>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</si>
  <si>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</si>
  <si>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</si>
  <si>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</si>
  <si>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</si>
  <si>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</si>
  <si>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</si>
  <si>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</si>
  <si>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</si>
  <si>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</si>
  <si>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</si>
  <si>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</si>
  <si>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</si>
  <si>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</si>
  <si>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</si>
  <si>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</si>
  <si>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</si>
  <si>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</si>
  <si>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</si>
  <si>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</si>
  <si>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</si>
  <si>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</si>
  <si>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</si>
  <si>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</si>
  <si>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</si>
  <si>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</si>
  <si>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</si>
  <si>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</si>
  <si>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</si>
  <si>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</si>
  <si>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</si>
  <si>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</si>
  <si>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</si>
  <si>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</si>
  <si>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</si>
  <si>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</si>
  <si>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</si>
  <si>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</si>
  <si>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</si>
  <si>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</si>
  <si>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</si>
  <si>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</si>
  <si>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</si>
  <si>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</si>
  <si>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</si>
  <si>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</si>
  <si>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</si>
  <si>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</si>
  <si>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</si>
  <si>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</si>
  <si>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</si>
  <si>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</si>
  <si>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</si>
  <si>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</si>
  <si>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</si>
  <si>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</si>
  <si>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</si>
  <si>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</si>
  <si>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</si>
  <si>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</si>
  <si>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</si>
  <si>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</si>
  <si>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</si>
  <si>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</si>
  <si>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</si>
  <si>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</si>
  <si>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</si>
  <si>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</si>
  <si>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</si>
  <si>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</si>
  <si>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</si>
  <si>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</si>
  <si>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</si>
  <si>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</si>
  <si>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</si>
  <si>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</si>
  <si>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</si>
  <si>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</si>
  <si>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</si>
  <si>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</si>
  <si>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</si>
  <si>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</si>
  <si>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</si>
  <si>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</si>
  <si>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</si>
  <si>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</si>
  <si>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</si>
  <si>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</si>
  <si>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</si>
  <si>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</si>
  <si>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</si>
  <si>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</si>
  <si>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</si>
  <si>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</si>
  <si>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</si>
  <si>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</si>
  <si>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</si>
  <si>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</si>
  <si>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</si>
  <si>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</si>
  <si>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</si>
  <si>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</si>
  <si>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</si>
  <si>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</si>
  <si>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</si>
  <si>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</si>
  <si>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</si>
  <si>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</si>
  <si>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</si>
  <si>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</si>
  <si>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</si>
  <si>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</si>
  <si>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</si>
  <si>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</si>
  <si>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</si>
  <si>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</si>
  <si>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</si>
  <si>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</si>
  <si>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</si>
  <si>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</si>
  <si>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</si>
  <si>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</si>
  <si>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</si>
  <si>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</si>
  <si>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</si>
  <si>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</si>
  <si>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</si>
  <si>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</si>
  <si>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</si>
  <si>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</si>
  <si>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</si>
  <si>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</si>
  <si>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</si>
  <si>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</si>
  <si>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</si>
  <si>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</si>
  <si>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</si>
  <si>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</si>
  <si>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</si>
  <si>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</si>
  <si>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</si>
  <si>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</si>
  <si>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</si>
  <si>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</si>
  <si>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</si>
  <si>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</si>
  <si>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</si>
  <si>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</si>
  <si>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</si>
  <si>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</si>
  <si>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</si>
  <si>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</si>
  <si>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</si>
  <si>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</si>
  <si>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</si>
  <si>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</si>
  <si>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</si>
  <si>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</si>
  <si>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</si>
  <si>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</si>
  <si>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</si>
  <si>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</si>
  <si>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</si>
  <si>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</si>
  <si>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</si>
  <si>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</si>
  <si>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</si>
  <si>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</si>
  <si>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</si>
  <si>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</si>
  <si>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</si>
  <si>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</si>
  <si>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</si>
  <si>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</si>
  <si>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</si>
  <si>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</si>
  <si>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</si>
  <si>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</si>
  <si>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</si>
  <si>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</si>
  <si>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</si>
  <si>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</si>
  <si>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</si>
  <si>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</si>
  <si>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</si>
  <si>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</si>
  <si>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</si>
  <si>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</si>
  <si>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</si>
  <si>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</si>
  <si>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</si>
  <si>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</si>
  <si>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</si>
  <si>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</si>
  <si>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</si>
  <si>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</si>
  <si>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</si>
  <si>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</si>
  <si>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</si>
  <si>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</si>
  <si>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</si>
  <si>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</si>
  <si>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</si>
  <si>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</si>
  <si>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</si>
  <si>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</si>
  <si>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</si>
  <si>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</si>
  <si>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</si>
  <si>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</si>
  <si>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</si>
  <si>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</si>
  <si>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</si>
  <si>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</si>
  <si>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</si>
  <si>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</si>
  <si>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</si>
  <si>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</si>
  <si>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</si>
  <si>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</si>
  <si>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</si>
  <si>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</si>
  <si>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</si>
  <si>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</si>
  <si>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</si>
  <si>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</si>
  <si>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</si>
  <si>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</si>
  <si>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</si>
  <si>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</si>
  <si>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</si>
  <si>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</si>
  <si>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</si>
  <si>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</si>
  <si>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</si>
  <si>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</si>
  <si>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</si>
  <si>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</si>
  <si>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</si>
  <si>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</si>
  <si>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</si>
  <si>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</si>
  <si>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</si>
  <si>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</si>
  <si>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</si>
  <si>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</si>
  <si>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</si>
  <si>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</si>
  <si>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</si>
  <si>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</si>
  <si>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</si>
  <si>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</si>
  <si>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</si>
  <si>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</si>
  <si>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</si>
  <si>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</si>
  <si>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</si>
  <si>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</si>
  <si>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</si>
  <si>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</si>
  <si>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</si>
  <si>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</si>
  <si>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</si>
  <si>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</si>
  <si>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</si>
  <si>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</si>
  <si>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</si>
  <si>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</si>
  <si>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</si>
  <si>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</si>
  <si>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</si>
  <si>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</si>
  <si>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</si>
  <si>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</si>
  <si>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</si>
  <si>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</si>
  <si>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</si>
  <si>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</si>
  <si>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</si>
  <si>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</si>
  <si>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</si>
  <si>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</si>
  <si>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</si>
  <si>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</si>
  <si>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</si>
  <si>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</si>
  <si>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</si>
  <si>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</si>
  <si>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</si>
  <si>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</si>
  <si>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</si>
  <si>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</si>
  <si>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</si>
  <si>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</si>
  <si>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</si>
  <si>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</si>
  <si>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</si>
  <si>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</si>
  <si>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</si>
  <si>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</si>
  <si>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</si>
  <si>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</si>
  <si>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</si>
  <si>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</si>
  <si>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</si>
  <si>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</si>
  <si>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</si>
  <si>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</si>
  <si>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</si>
  <si>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</si>
  <si>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</si>
  <si>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</si>
  <si>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</si>
  <si>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</si>
  <si>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</si>
  <si>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</si>
  <si>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</si>
  <si>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</si>
  <si>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</si>
  <si>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</si>
  <si>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</si>
  <si>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</si>
  <si>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</si>
  <si>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</si>
  <si>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</si>
  <si>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</si>
  <si>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</si>
  <si>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</si>
  <si>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</si>
  <si>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</si>
  <si>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</si>
  <si>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</si>
  <si>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</si>
  <si>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</si>
  <si>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</si>
  <si>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</si>
  <si>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</si>
  <si>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</si>
  <si>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</si>
  <si>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</si>
  <si>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</si>
  <si>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</si>
  <si>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</si>
  <si>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</si>
  <si>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</si>
  <si>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</si>
  <si>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</si>
  <si>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</si>
  <si>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</si>
  <si>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</si>
  <si>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</si>
  <si>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</si>
  <si>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</si>
  <si>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</si>
  <si>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</si>
  <si>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</si>
  <si>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</si>
  <si>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</si>
  <si>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</si>
  <si>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</si>
  <si>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</si>
  <si>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</si>
  <si>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</si>
  <si>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</si>
  <si>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</si>
  <si>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</si>
  <si>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</si>
  <si>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</si>
  <si>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</si>
  <si>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</si>
  <si>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</si>
  <si>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</si>
  <si>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</si>
  <si>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</si>
  <si>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</si>
  <si>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</si>
  <si>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</si>
  <si>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</si>
  <si>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</si>
  <si>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</si>
  <si>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</si>
  <si>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</si>
  <si>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</si>
  <si>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</si>
  <si>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</si>
  <si>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</si>
  <si>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</si>
  <si>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</si>
  <si>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</si>
  <si>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</si>
  <si>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</si>
  <si>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</si>
  <si>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</si>
  <si>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</si>
  <si>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</si>
  <si>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</si>
  <si>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</si>
  <si>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</si>
  <si>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</si>
  <si>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</si>
  <si>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</si>
  <si>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</si>
  <si>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</si>
  <si>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</si>
  <si>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</si>
  <si>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</si>
  <si>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</si>
  <si>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</si>
  <si>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</si>
  <si>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</si>
  <si>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</si>
  <si>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</si>
  <si>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</si>
  <si>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</si>
  <si>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</si>
  <si>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</si>
  <si>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</si>
  <si>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</si>
  <si>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</si>
  <si>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</si>
  <si>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</si>
  <si>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</si>
  <si>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</si>
  <si>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</si>
  <si>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</si>
  <si>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</si>
  <si>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</si>
  <si>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</si>
  <si>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</si>
  <si>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</si>
  <si>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</si>
  <si>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</si>
  <si>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</si>
  <si>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</si>
  <si>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</si>
  <si>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</si>
  <si>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</si>
  <si>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</si>
  <si>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</si>
  <si>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</si>
  <si>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</si>
  <si>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</si>
  <si>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</si>
  <si>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</si>
  <si>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</si>
  <si>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</si>
  <si>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</si>
  <si>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</si>
  <si>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</si>
  <si>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</si>
  <si>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</si>
  <si>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</si>
  <si>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</si>
  <si>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</si>
  <si>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</si>
  <si>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</si>
  <si>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</si>
  <si>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</si>
  <si>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</si>
  <si>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</si>
  <si>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</si>
  <si>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</si>
  <si>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</si>
  <si>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</si>
  <si>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</si>
  <si>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</si>
  <si>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</si>
  <si>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</si>
  <si>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</si>
  <si>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</si>
  <si>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</si>
  <si>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</si>
  <si>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</si>
  <si>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</si>
  <si>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</si>
  <si>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</si>
  <si>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</si>
  <si>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</si>
  <si>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</si>
  <si>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</si>
  <si>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</si>
  <si>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</si>
  <si>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</si>
  <si>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</si>
  <si>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</si>
  <si>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</si>
  <si>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</si>
  <si>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</si>
  <si>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</si>
  <si>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</si>
  <si>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</si>
  <si>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</si>
  <si>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</si>
  <si>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</si>
  <si>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</si>
  <si>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</si>
  <si>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</si>
  <si>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</si>
  <si>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</si>
  <si>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</si>
  <si>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</si>
  <si>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</si>
  <si>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</si>
  <si>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</si>
  <si>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</si>
  <si>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</si>
  <si>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</si>
  <si>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</si>
  <si>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</si>
  <si>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</si>
  <si>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</si>
  <si>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</si>
  <si>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</si>
  <si>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</si>
  <si>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</si>
  <si>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</si>
  <si>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</si>
  <si>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</si>
  <si>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</si>
  <si>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</si>
  <si>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</si>
  <si>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</si>
  <si>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</si>
  <si>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</si>
  <si>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</si>
  <si>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</si>
  <si>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</si>
  <si>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</si>
  <si>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</si>
  <si>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</si>
  <si>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</si>
  <si>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</si>
  <si>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</si>
  <si>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</si>
  <si>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</si>
  <si>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</si>
  <si>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</si>
  <si>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</si>
  <si>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</si>
  <si>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</si>
  <si>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</si>
  <si>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</si>
  <si>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</si>
  <si>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</si>
  <si>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</si>
  <si>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</si>
  <si>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</si>
  <si>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</si>
  <si>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</si>
  <si>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</si>
  <si>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</si>
  <si>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</si>
  <si>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</si>
  <si>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</si>
  <si>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</si>
  <si>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</si>
  <si>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</si>
  <si>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</si>
  <si>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</si>
  <si>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</si>
  <si>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</si>
  <si>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</si>
  <si>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</si>
  <si>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</si>
  <si>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</si>
  <si>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</si>
  <si>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</si>
  <si>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</si>
  <si>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</si>
  <si>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</si>
  <si>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</si>
  <si>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</si>
  <si>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</si>
  <si>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</si>
  <si>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</si>
  <si>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</si>
  <si>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</si>
  <si>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</si>
  <si>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</si>
  <si>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</si>
  <si>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</si>
  <si>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</si>
  <si>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</si>
  <si>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</si>
  <si>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</si>
  <si>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</si>
  <si>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</si>
  <si>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</si>
  <si>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</si>
  <si>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</si>
  <si>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</si>
  <si>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</si>
  <si>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</si>
  <si>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</si>
  <si>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</si>
  <si>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</si>
  <si>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</si>
  <si>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</si>
  <si>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</si>
  <si>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</si>
  <si>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</si>
  <si>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</si>
  <si>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</si>
  <si>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</si>
  <si>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</si>
  <si>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</si>
  <si>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</si>
  <si>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</si>
  <si>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</si>
  <si>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</si>
  <si>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</si>
  <si>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</si>
  <si>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</si>
  <si>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</si>
  <si>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</si>
  <si>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</si>
  <si>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</si>
  <si>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</si>
  <si>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</si>
  <si>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</si>
  <si>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</si>
  <si>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</si>
  <si>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</si>
  <si>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</si>
  <si>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</si>
  <si>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</si>
  <si>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</si>
  <si>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</si>
  <si>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</si>
  <si>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</si>
  <si>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</si>
  <si>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</si>
  <si>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</si>
  <si>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</si>
  <si>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</si>
  <si>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</si>
  <si>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</si>
  <si>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</si>
  <si>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</si>
  <si>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</si>
  <si>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</si>
  <si>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</si>
  <si>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</si>
  <si>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</si>
  <si>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</si>
  <si>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</si>
  <si>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</si>
  <si>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</si>
  <si>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</si>
  <si>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</si>
  <si>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</si>
  <si>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</si>
  <si>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</si>
  <si>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</si>
  <si>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</si>
  <si>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</si>
  <si>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</si>
  <si>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</si>
  <si>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</si>
  <si>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</si>
  <si>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</si>
  <si>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</si>
  <si>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</si>
  <si>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</si>
  <si>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</si>
  <si>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</si>
  <si>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</si>
  <si>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</si>
  <si>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</si>
  <si>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</si>
  <si>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</si>
  <si>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</si>
  <si>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</si>
  <si>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</si>
  <si>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</si>
  <si>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</si>
  <si>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</si>
  <si>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</si>
  <si>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</si>
  <si>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</si>
  <si>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</si>
  <si>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</si>
  <si>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</si>
  <si>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</si>
  <si>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</si>
  <si>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</si>
  <si>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</si>
  <si>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</si>
  <si>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</si>
  <si>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</si>
  <si>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</si>
  <si>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</si>
  <si>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</si>
  <si>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</si>
  <si>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</si>
  <si>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</si>
  <si>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</si>
  <si>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</si>
  <si>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</si>
  <si>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</si>
  <si>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</si>
  <si>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</si>
  <si>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</si>
  <si>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</si>
  <si>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</si>
  <si>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</si>
  <si>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</si>
  <si>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</si>
  <si>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</si>
  <si>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</si>
  <si>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</si>
  <si>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</si>
  <si>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</si>
  <si>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</si>
  <si>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</si>
  <si>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</si>
  <si>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</si>
  <si>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</si>
  <si>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</si>
  <si>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</si>
  <si>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</si>
  <si>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</si>
  <si>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</si>
  <si>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</si>
  <si>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</si>
  <si>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</si>
  <si>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</si>
  <si>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</si>
  <si>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</si>
  <si>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</si>
  <si>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</si>
  <si>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</si>
  <si>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</si>
  <si>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</si>
  <si>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</si>
  <si>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</si>
  <si>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</si>
  <si>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</si>
  <si>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</si>
  <si>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</si>
  <si>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</si>
  <si>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</si>
  <si>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</si>
  <si>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</si>
  <si>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</si>
  <si>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</si>
  <si>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</si>
  <si>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</si>
  <si>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</si>
  <si>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</si>
  <si>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</si>
  <si>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</si>
  <si>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</si>
  <si>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</si>
  <si>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</si>
  <si>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</si>
  <si>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</si>
  <si>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</si>
  <si>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</si>
  <si>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</si>
  <si>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</si>
  <si>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</si>
  <si>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</si>
  <si>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</si>
  <si>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</si>
  <si>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</si>
  <si>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</si>
  <si>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</si>
  <si>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</si>
  <si>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</si>
  <si>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</si>
  <si>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</si>
  <si>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</si>
  <si>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</si>
  <si>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</si>
  <si>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</si>
  <si>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</si>
  <si>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</si>
  <si>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</si>
  <si>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</si>
  <si>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</si>
  <si>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</si>
  <si>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</si>
  <si>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</si>
  <si>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</si>
  <si>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</si>
  <si>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</si>
  <si>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</si>
  <si>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</si>
  <si>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</si>
  <si>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</si>
  <si>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</si>
  <si>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</si>
  <si>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</si>
  <si>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</si>
  <si>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</si>
  <si>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</si>
  <si>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</si>
  <si>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</si>
  <si>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</si>
  <si>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</si>
  <si>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</si>
  <si>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</si>
  <si>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</si>
  <si>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</si>
  <si>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</si>
  <si>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</si>
  <si>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</si>
  <si>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</si>
  <si>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</si>
  <si>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</si>
  <si>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</si>
  <si>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</si>
  <si>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</si>
  <si>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</si>
  <si>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</si>
  <si>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</si>
  <si>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</si>
  <si>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</si>
  <si>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</si>
  <si>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</si>
  <si>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</si>
  <si>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</si>
  <si>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</si>
  <si>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</si>
  <si>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</si>
  <si>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</si>
  <si>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</si>
  <si>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</si>
  <si>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</si>
  <si>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</si>
  <si>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</si>
  <si>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</si>
  <si>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</si>
  <si>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</si>
  <si>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</si>
  <si>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</si>
  <si>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</si>
  <si>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</si>
  <si>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</si>
  <si>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</si>
  <si>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</si>
  <si>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</si>
  <si>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</si>
  <si>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</si>
  <si>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</si>
  <si>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</si>
  <si>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</si>
  <si>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</si>
  <si>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</si>
  <si>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</si>
  <si>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</si>
  <si>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</si>
  <si>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</si>
  <si>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</si>
  <si>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</si>
  <si>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</si>
  <si>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</si>
  <si>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</si>
  <si>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</si>
  <si>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</si>
  <si>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</si>
  <si>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</si>
  <si>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</si>
  <si>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</si>
  <si>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</si>
  <si>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</si>
  <si>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</si>
  <si>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</si>
  <si>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</si>
  <si>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</si>
  <si>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</si>
  <si>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</si>
  <si>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</si>
  <si>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</si>
  <si>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</si>
  <si>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</si>
  <si>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</si>
  <si>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</si>
  <si>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</si>
  <si>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</si>
  <si>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</si>
  <si>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</si>
  <si>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</si>
  <si>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</si>
  <si>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</si>
  <si>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</si>
  <si>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</si>
  <si>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</si>
  <si>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</si>
  <si>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</si>
  <si>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</si>
  <si>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</si>
  <si>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</si>
  <si>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</si>
  <si>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</si>
  <si>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</si>
  <si>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</si>
  <si>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</si>
  <si>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</si>
  <si>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</si>
  <si>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</si>
  <si>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</si>
  <si>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</si>
  <si>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</si>
  <si>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</si>
  <si>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</si>
  <si>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</si>
  <si>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</si>
  <si>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</si>
  <si>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</si>
  <si>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</si>
  <si>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</si>
  <si>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</si>
  <si>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</si>
  <si>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</si>
  <si>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</si>
  <si>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</si>
  <si>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</si>
  <si>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</si>
  <si>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</si>
  <si>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</si>
  <si>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</si>
  <si>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</si>
  <si>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</si>
  <si>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</si>
  <si>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</si>
  <si>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</si>
  <si>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</si>
  <si>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</si>
  <si>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</si>
  <si>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</si>
  <si>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</si>
  <si>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</si>
  <si>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</si>
  <si>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</si>
  <si>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</si>
  <si>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</si>
  <si>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</si>
  <si>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</si>
  <si>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</si>
  <si>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</si>
  <si>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</si>
  <si>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</si>
  <si>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</si>
  <si>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</si>
  <si>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</si>
  <si>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</si>
  <si>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</si>
  <si>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</si>
  <si>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</si>
  <si>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</si>
  <si>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</si>
  <si>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</si>
  <si>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</si>
  <si>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</si>
  <si>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</si>
  <si>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</si>
  <si>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</si>
  <si>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</si>
  <si>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</si>
  <si>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</si>
  <si>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</si>
  <si>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</si>
  <si>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</si>
  <si>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</si>
  <si>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</si>
  <si>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</si>
  <si>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</si>
  <si>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</si>
  <si>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</si>
  <si>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</si>
  <si>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</si>
  <si>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</si>
  <si>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</si>
  <si>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</si>
  <si>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</si>
  <si>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</si>
  <si>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</si>
  <si>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</si>
  <si>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</si>
  <si>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</si>
  <si>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</si>
  <si>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</si>
  <si>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</si>
  <si>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</si>
  <si>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</si>
  <si>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</si>
  <si>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</si>
  <si>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</si>
  <si>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</si>
  <si>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</si>
  <si>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</si>
  <si>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</si>
  <si>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</si>
  <si>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</si>
  <si>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</si>
  <si>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</si>
  <si>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</si>
  <si>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</si>
  <si>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</si>
  <si>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</si>
  <si>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</si>
  <si>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</si>
  <si>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</si>
  <si>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</si>
  <si>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</si>
  <si>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</si>
  <si>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</si>
  <si>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</si>
  <si>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</si>
  <si>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</si>
  <si>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</si>
  <si>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</si>
  <si>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</si>
  <si>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</si>
  <si>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</si>
  <si>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</si>
  <si>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</si>
  <si>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</si>
  <si>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</si>
  <si>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</si>
  <si>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</si>
  <si>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</si>
  <si>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</si>
  <si>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</si>
  <si>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</si>
  <si>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</si>
  <si>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</si>
  <si>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</si>
  <si>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</si>
  <si>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</si>
  <si>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</si>
  <si>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</si>
  <si>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</si>
  <si>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</si>
  <si>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</si>
  <si>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</si>
  <si>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</si>
  <si>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</si>
  <si>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</si>
  <si>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</si>
  <si>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</si>
  <si>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</si>
  <si>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</si>
  <si>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</si>
  <si>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</si>
  <si>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</si>
  <si>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</si>
  <si>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</si>
  <si>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</si>
  <si>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</si>
  <si>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</si>
  <si>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</si>
  <si>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</si>
  <si>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</si>
  <si>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</si>
  <si>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</si>
  <si>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</si>
  <si>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</si>
  <si>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</si>
  <si>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</si>
  <si>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</si>
  <si>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</si>
  <si>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</si>
  <si>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</si>
  <si>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</si>
  <si>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</si>
  <si>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</si>
  <si>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</si>
  <si>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</si>
  <si>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</si>
  <si>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</si>
  <si>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</si>
  <si>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</si>
  <si>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</si>
  <si>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</si>
  <si>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</si>
  <si>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</si>
  <si>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</si>
  <si>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</si>
  <si>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</si>
  <si>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</si>
  <si>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</si>
  <si>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</si>
  <si>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</si>
  <si>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</si>
  <si>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</si>
  <si>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</si>
  <si>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</si>
  <si>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</si>
  <si>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</si>
  <si>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</si>
  <si>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</si>
  <si>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</si>
  <si>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</si>
  <si>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</si>
  <si>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</si>
  <si>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</si>
  <si>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</si>
  <si>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</si>
  <si>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</si>
  <si>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</si>
  <si>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</si>
  <si>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</si>
  <si>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</si>
  <si>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</si>
  <si>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</si>
  <si>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</si>
  <si>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</si>
  <si>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</si>
  <si>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</si>
  <si>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</si>
  <si>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</si>
  <si>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</si>
  <si>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</si>
  <si>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</si>
  <si>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</si>
  <si>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</si>
  <si>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</si>
  <si>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</si>
  <si>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</si>
  <si>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</si>
  <si>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</si>
  <si>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</si>
  <si>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</si>
  <si>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</si>
  <si>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</si>
  <si>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</si>
  <si>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</si>
  <si>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</si>
  <si>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</si>
  <si>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</si>
  <si>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</si>
  <si>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</si>
  <si>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</si>
  <si>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</si>
  <si>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</si>
  <si>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</si>
  <si>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</si>
  <si>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</si>
  <si>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</si>
  <si>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</si>
  <si>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</si>
  <si>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</si>
  <si>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</si>
  <si>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</si>
  <si>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</si>
  <si>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</si>
  <si>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</si>
  <si>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</si>
  <si>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</si>
  <si>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</si>
  <si>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</si>
  <si>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</si>
  <si>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</si>
  <si>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</si>
  <si>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</si>
  <si>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</si>
  <si>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</si>
  <si>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</si>
  <si>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</si>
  <si>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</si>
  <si>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</si>
  <si>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</si>
  <si>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</si>
  <si>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</si>
  <si>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</si>
  <si>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</si>
  <si>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</si>
  <si>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</si>
  <si>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</si>
  <si>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</si>
  <si>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</si>
  <si>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</si>
  <si>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</si>
  <si>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</si>
  <si>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</si>
  <si>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</si>
  <si>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</si>
  <si>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</si>
  <si>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</si>
  <si>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</si>
  <si>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</si>
  <si>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</si>
  <si>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</si>
  <si>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</si>
  <si>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</si>
  <si>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</si>
  <si>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</si>
  <si>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</si>
  <si>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</si>
  <si>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</si>
  <si>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</si>
  <si>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</si>
  <si>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</si>
  <si>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</si>
  <si>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</si>
  <si>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</si>
  <si>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</si>
  <si>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</si>
  <si>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</si>
  <si>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</si>
  <si>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</si>
  <si>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</si>
  <si>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</si>
  <si>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</si>
  <si>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</si>
  <si>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</si>
  <si>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</si>
  <si>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</si>
  <si>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</si>
  <si>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</si>
  <si>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</si>
  <si>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</si>
  <si>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</si>
  <si>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</si>
  <si>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</si>
  <si>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</si>
  <si>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</si>
  <si>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</si>
  <si>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</si>
  <si>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</si>
  <si>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</si>
  <si>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</si>
  <si>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</si>
  <si>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</si>
  <si>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</si>
  <si>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</si>
  <si>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</si>
  <si>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</si>
  <si>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</si>
  <si>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</si>
  <si>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</si>
  <si>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</si>
  <si>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</si>
  <si>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</si>
  <si>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</si>
  <si>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</si>
  <si>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</si>
  <si>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</si>
  <si>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</si>
  <si>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</si>
  <si>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</si>
  <si>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</si>
  <si>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</si>
  <si>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</si>
  <si>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</si>
  <si>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</si>
  <si>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</si>
  <si>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</si>
  <si>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</si>
  <si>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</si>
  <si>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</si>
  <si>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</si>
  <si>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</si>
  <si>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</si>
  <si>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</si>
  <si>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</si>
  <si>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</si>
  <si>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</si>
  <si>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</si>
  <si>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</si>
  <si>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</si>
  <si>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</si>
  <si>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</si>
  <si>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</si>
  <si>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</si>
  <si>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</si>
  <si>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</si>
  <si>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</si>
  <si>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</si>
  <si>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</si>
  <si>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</si>
  <si>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</si>
  <si>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</si>
  <si>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</si>
  <si>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</si>
  <si>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</si>
  <si>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</si>
  <si>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</si>
  <si>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</si>
  <si>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</si>
  <si>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</si>
  <si>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</si>
  <si>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</si>
  <si>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</si>
  <si>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</si>
  <si>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</si>
  <si>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</si>
  <si>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</si>
  <si>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</si>
  <si>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</si>
  <si>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</si>
  <si>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</si>
  <si>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</si>
  <si>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</si>
  <si>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</si>
  <si>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</si>
  <si>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</si>
  <si>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</si>
  <si>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</si>
  <si>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</si>
  <si>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</si>
  <si>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</si>
  <si>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</si>
  <si>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</si>
  <si>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</si>
  <si>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</si>
  <si>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</si>
  <si>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</si>
  <si>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</si>
  <si>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</si>
  <si>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</si>
  <si>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</si>
  <si>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</si>
  <si>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</si>
  <si>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</si>
  <si>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</si>
  <si>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</si>
  <si>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</si>
  <si>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</si>
  <si>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</si>
  <si>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</si>
  <si>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</si>
  <si>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</si>
  <si>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</si>
  <si>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</si>
  <si>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</si>
  <si>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</si>
  <si>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</si>
  <si>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</si>
  <si>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</si>
  <si>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</si>
  <si>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</si>
  <si>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</si>
  <si>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</si>
  <si>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</si>
  <si>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</si>
  <si>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</si>
  <si>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</si>
  <si>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</si>
  <si>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</si>
  <si>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</si>
  <si>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</si>
  <si>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</si>
  <si>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</si>
  <si>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</si>
  <si>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</si>
  <si>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</si>
  <si>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</si>
  <si>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</si>
  <si>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</si>
  <si>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</si>
  <si>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</si>
  <si>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</si>
  <si>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</si>
  <si>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</si>
  <si>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</si>
  <si>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</si>
  <si>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</si>
  <si>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</si>
  <si>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</si>
  <si>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</si>
  <si>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</si>
  <si>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</si>
  <si>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</si>
  <si>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</si>
  <si>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</si>
  <si>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</si>
  <si>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</si>
  <si>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</si>
  <si>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</si>
  <si>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</si>
  <si>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</si>
  <si>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</si>
  <si>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</si>
  <si>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</si>
  <si>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</si>
  <si>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</si>
  <si>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</si>
  <si>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</si>
  <si>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</si>
  <si>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</si>
  <si>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</si>
  <si>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</si>
  <si>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</si>
  <si>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</si>
  <si>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</si>
  <si>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</si>
  <si>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</si>
  <si>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</si>
  <si>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</si>
  <si>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</si>
  <si>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</si>
  <si>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</si>
  <si>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</si>
  <si>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</si>
  <si>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</si>
  <si>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</si>
  <si>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</si>
  <si>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</si>
  <si>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</si>
  <si>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</si>
  <si>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</si>
  <si>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</si>
  <si>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</si>
  <si>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</si>
  <si>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</si>
  <si>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</si>
  <si>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</si>
  <si>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</si>
  <si>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</si>
  <si>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</si>
  <si>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</si>
  <si>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</si>
  <si>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</si>
  <si>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</si>
  <si>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</si>
  <si>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</si>
  <si>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</si>
  <si>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</si>
  <si>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</si>
  <si>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</si>
  <si>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</si>
  <si>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</si>
  <si>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</si>
  <si>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</si>
  <si>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</si>
  <si>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</si>
  <si>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</si>
  <si>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</si>
  <si>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</si>
  <si>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</si>
  <si>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</si>
  <si>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</si>
  <si>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</si>
  <si>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</si>
  <si>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</si>
  <si>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</si>
  <si>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</si>
  <si>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</si>
  <si>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</si>
  <si>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</si>
  <si>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</si>
  <si>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</si>
  <si>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</si>
  <si>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</si>
  <si>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</si>
  <si>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</si>
  <si>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</si>
  <si>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</si>
  <si>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</si>
  <si>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</si>
  <si>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</si>
  <si>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</si>
  <si>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</si>
  <si>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</si>
  <si>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</si>
  <si>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</si>
  <si>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</si>
  <si>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</si>
  <si>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</si>
  <si>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</si>
  <si>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</si>
  <si>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</si>
  <si>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</si>
  <si>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</si>
  <si>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</si>
  <si>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</si>
  <si>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</si>
  <si>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</si>
  <si>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</si>
  <si>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</si>
  <si>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</si>
  <si>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</si>
  <si>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</si>
  <si>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</si>
  <si>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</si>
  <si>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</si>
  <si>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</si>
  <si>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</si>
  <si>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</si>
  <si>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</si>
  <si>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</si>
  <si>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</si>
  <si>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</si>
  <si>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</si>
  <si>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</si>
  <si>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</si>
  <si>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</si>
  <si>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</si>
  <si>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</si>
  <si>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</si>
  <si>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</si>
  <si>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</si>
  <si>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</si>
  <si>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</si>
  <si>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</si>
  <si>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</si>
  <si>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</si>
  <si>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</si>
  <si>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</si>
  <si>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</si>
  <si>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</si>
  <si>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</si>
  <si>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</si>
  <si>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</si>
  <si>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</si>
  <si>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</si>
  <si>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</si>
  <si>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</si>
  <si>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</si>
  <si>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</si>
  <si>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</si>
  <si>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</si>
  <si>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</si>
  <si>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</si>
  <si>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</si>
  <si>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</si>
  <si>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</si>
  <si>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</si>
  <si>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</si>
  <si>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</si>
  <si>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</si>
  <si>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</si>
  <si>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</si>
  <si>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</si>
  <si>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</si>
  <si>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</si>
  <si>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</si>
  <si>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</si>
  <si>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</si>
  <si>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</si>
  <si>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</si>
  <si>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</si>
  <si>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</si>
  <si>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</si>
  <si>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</si>
  <si>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</si>
  <si>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</si>
  <si>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</si>
  <si>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</si>
  <si>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</si>
  <si>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</si>
  <si>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</si>
  <si>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</si>
  <si>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</si>
  <si>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</si>
  <si>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</si>
  <si>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</si>
  <si>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</si>
  <si>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</si>
  <si>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</si>
  <si>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</si>
  <si>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</si>
  <si>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</si>
  <si>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</si>
  <si>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</si>
  <si>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</si>
  <si>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</si>
  <si>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</si>
  <si>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</si>
  <si>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</si>
  <si>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</si>
  <si>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</si>
  <si>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</si>
  <si>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</si>
  <si>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</si>
  <si>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</si>
  <si>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</si>
  <si>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</si>
  <si>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</si>
  <si>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</si>
  <si>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</si>
  <si>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</si>
  <si>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</si>
  <si>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</si>
  <si>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</si>
  <si>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</si>
  <si>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</si>
  <si>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</si>
  <si>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</si>
  <si>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</si>
  <si>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</si>
  <si>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</si>
  <si>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</si>
  <si>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</si>
  <si>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</si>
  <si>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</si>
  <si>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</si>
  <si>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</si>
  <si>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</si>
  <si>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</si>
  <si>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</si>
  <si>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</si>
  <si>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</si>
  <si>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</si>
  <si>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</si>
  <si>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</si>
  <si>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</si>
  <si>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</si>
  <si>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</si>
  <si>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</si>
  <si>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</si>
  <si>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</si>
  <si>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</si>
  <si>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</si>
  <si>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</si>
  <si>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</si>
  <si>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</si>
  <si>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</si>
  <si>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</si>
  <si>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</si>
  <si>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</si>
  <si>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</si>
  <si>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</si>
  <si>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</si>
  <si>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</si>
  <si>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</si>
  <si>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</si>
  <si>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</si>
  <si>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</si>
  <si>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</si>
  <si>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</si>
  <si>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</si>
  <si>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</si>
  <si>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</si>
  <si>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</si>
  <si>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</si>
  <si>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</si>
  <si>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</si>
  <si>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</si>
  <si>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</si>
  <si>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</si>
  <si>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</si>
  <si>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</si>
  <si>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</si>
  <si>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</si>
  <si>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</si>
  <si>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</si>
  <si>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</si>
  <si>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</si>
  <si>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</si>
  <si>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</si>
  <si>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</si>
  <si>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</si>
  <si>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</si>
  <si>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</si>
  <si>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</si>
  <si>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</si>
  <si>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</si>
  <si>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</si>
  <si>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</si>
  <si>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</si>
  <si>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</si>
  <si>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</si>
  <si>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</si>
  <si>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</si>
  <si>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</si>
  <si>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</si>
  <si>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</si>
  <si>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</si>
  <si>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</si>
  <si>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</si>
  <si>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</si>
  <si>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</si>
  <si>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</si>
  <si>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</si>
  <si>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</si>
  <si>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</si>
  <si>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</si>
  <si>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</si>
  <si>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</si>
  <si>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</si>
  <si>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</si>
  <si>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</si>
  <si>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</si>
  <si>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</si>
  <si>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</si>
  <si>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</si>
  <si>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</si>
  <si>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</si>
  <si>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</si>
  <si>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</si>
  <si>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</si>
  <si>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</si>
  <si>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</si>
  <si>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</si>
  <si>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</si>
  <si>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</si>
  <si>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</si>
  <si>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</si>
  <si>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</si>
  <si>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</si>
  <si>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</si>
  <si>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</si>
  <si>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</si>
  <si>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</si>
  <si>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</si>
  <si>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</si>
  <si>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</si>
  <si>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</si>
  <si>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</si>
  <si>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</si>
  <si>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</si>
  <si>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</si>
  <si>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</si>
  <si>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</si>
  <si>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</si>
  <si>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</si>
  <si>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</si>
  <si>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</si>
  <si>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</si>
  <si>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</si>
  <si>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</si>
  <si>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</si>
  <si>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</si>
  <si>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</si>
  <si>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</si>
  <si>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</si>
  <si>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</si>
  <si>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</si>
  <si>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</si>
  <si>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</si>
  <si>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</si>
  <si>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</si>
  <si>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</si>
  <si>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</si>
  <si>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</si>
  <si>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</si>
  <si>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</si>
  <si>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</si>
  <si>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</si>
  <si>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</si>
  <si>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</si>
  <si>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</si>
  <si>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</si>
  <si>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</si>
  <si>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</si>
  <si>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</si>
  <si>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</si>
  <si>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</si>
  <si>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</si>
  <si>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</si>
  <si>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</si>
  <si>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</si>
  <si>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</si>
  <si>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</si>
  <si>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</si>
  <si>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</si>
  <si>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</si>
  <si>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</si>
  <si>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</si>
  <si>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</si>
  <si>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</si>
  <si>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</si>
  <si>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</si>
  <si>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</si>
  <si>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</si>
  <si>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</si>
  <si>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</si>
  <si>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</si>
  <si>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</si>
  <si>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</si>
  <si>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</si>
  <si>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</si>
  <si>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</si>
  <si>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</si>
  <si>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</si>
  <si>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</si>
  <si>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</si>
  <si>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</si>
  <si>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</si>
  <si>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</si>
  <si>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</si>
  <si>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</si>
  <si>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</si>
  <si>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</si>
  <si>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</si>
  <si>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</si>
  <si>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</si>
  <si>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</si>
  <si>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</si>
  <si>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</si>
  <si>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</si>
  <si>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</si>
  <si>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</si>
  <si>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</si>
  <si>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</si>
  <si>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</si>
  <si>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</si>
  <si>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</si>
  <si>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</si>
  <si>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</si>
  <si>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</si>
  <si>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</si>
  <si>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</si>
  <si>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</si>
  <si>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</si>
  <si>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</si>
  <si>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</si>
  <si>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</si>
  <si>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</si>
  <si>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</si>
  <si>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</si>
  <si>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</si>
  <si>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</si>
  <si>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</si>
  <si>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</si>
  <si>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</si>
  <si>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</si>
  <si>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</si>
  <si>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</si>
  <si>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</si>
  <si>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</si>
  <si>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</si>
  <si>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</si>
  <si>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</si>
  <si>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</si>
  <si>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</si>
  <si>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</si>
  <si>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</si>
  <si>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</si>
  <si>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</si>
  <si>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</si>
  <si>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</si>
  <si>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</si>
  <si>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</si>
  <si>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</si>
  <si>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</si>
  <si>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</si>
  <si>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</si>
  <si>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</si>
  <si>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</si>
  <si>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</si>
  <si>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</si>
  <si>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</si>
  <si>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</si>
  <si>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</si>
  <si>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</si>
  <si>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</si>
  <si>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</si>
  <si>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</si>
  <si>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</si>
  <si>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</si>
  <si>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</si>
  <si>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</si>
  <si>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</si>
  <si>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</si>
  <si>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</si>
  <si>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</si>
  <si>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</si>
  <si>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</si>
  <si>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</si>
  <si>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</si>
  <si>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</si>
  <si>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</si>
  <si>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</si>
  <si>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</si>
  <si>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</si>
  <si>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</si>
  <si>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</si>
  <si>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</si>
  <si>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</si>
  <si>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</si>
  <si>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</si>
  <si>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</si>
  <si>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</si>
  <si>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</si>
  <si>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</si>
  <si>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</si>
  <si>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</si>
  <si>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</si>
  <si>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</si>
  <si>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</si>
  <si>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</si>
  <si>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</si>
  <si>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</si>
  <si>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</si>
  <si>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</si>
  <si>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</si>
  <si>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</si>
  <si>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</si>
  <si>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</si>
  <si>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</si>
  <si>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</si>
  <si>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</si>
  <si>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</si>
  <si>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</si>
  <si>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</si>
  <si>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</si>
  <si>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</si>
  <si>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</si>
  <si>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</si>
  <si>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</si>
  <si>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</si>
  <si>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</si>
  <si>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</si>
  <si>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</si>
  <si>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</si>
  <si>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</si>
  <si>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</si>
  <si>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</si>
  <si>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</si>
  <si>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</si>
  <si>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</si>
  <si>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</si>
  <si>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</si>
  <si>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</si>
  <si>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</si>
  <si>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</si>
  <si>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</si>
  <si>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</si>
  <si>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</si>
  <si>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</si>
  <si>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</si>
  <si>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</si>
  <si>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</si>
  <si>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</si>
  <si>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</si>
  <si>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</si>
  <si>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</si>
  <si>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</si>
  <si>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</si>
  <si>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</si>
  <si>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</si>
  <si>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</si>
  <si>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</si>
  <si>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</si>
  <si>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</si>
  <si>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</si>
  <si>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</si>
  <si>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</si>
  <si>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</si>
  <si>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</si>
  <si>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</si>
  <si>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</si>
  <si>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</si>
  <si>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</si>
  <si>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</si>
  <si>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</si>
  <si>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</si>
  <si>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</si>
  <si>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</si>
  <si>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</si>
  <si>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</si>
  <si>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</si>
  <si>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</si>
  <si>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</si>
  <si>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</si>
  <si>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</si>
  <si>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</si>
  <si>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</si>
  <si>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</si>
  <si>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</si>
  <si>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</si>
  <si>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</si>
  <si>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</si>
  <si>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</si>
  <si>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</si>
  <si>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</si>
  <si>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</si>
  <si>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</si>
  <si>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</si>
  <si>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</si>
  <si>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</si>
  <si>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</si>
  <si>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</si>
  <si>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</si>
  <si>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</si>
  <si>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</si>
  <si>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</si>
  <si>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</si>
  <si>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</si>
  <si>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</si>
  <si>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</si>
  <si>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</si>
  <si>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</si>
  <si>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</si>
  <si>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</si>
  <si>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</si>
  <si>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</si>
  <si>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</si>
  <si>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</si>
  <si>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</si>
  <si>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</si>
  <si>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</si>
  <si>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</si>
  <si>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</si>
  <si>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</si>
  <si>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</si>
  <si>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</si>
  <si>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</si>
  <si>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</si>
  <si>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</si>
  <si>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</si>
  <si>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</si>
  <si>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</si>
  <si>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</si>
  <si>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</si>
  <si>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</si>
  <si>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</si>
  <si>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</si>
  <si>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</si>
  <si>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</si>
  <si>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</si>
  <si>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</si>
  <si>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</si>
  <si>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</si>
  <si>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</si>
  <si>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</si>
  <si>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</si>
  <si>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</si>
  <si>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</si>
  <si>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</si>
  <si>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</si>
  <si>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</si>
  <si>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</si>
  <si>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</si>
  <si>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</si>
  <si>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</si>
  <si>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</si>
  <si>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</si>
  <si>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</si>
  <si>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</si>
  <si>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</si>
  <si>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</si>
  <si>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</si>
  <si>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</si>
  <si>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</si>
  <si>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</si>
  <si>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</si>
  <si>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</si>
  <si>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</si>
  <si>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</si>
  <si>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</si>
  <si>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</si>
  <si>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</si>
  <si>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</si>
  <si>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</si>
  <si>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</si>
  <si>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</si>
  <si>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</si>
  <si>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</si>
  <si>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</si>
  <si>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</si>
  <si>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</si>
  <si>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</si>
  <si>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</si>
  <si>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</si>
  <si>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</si>
  <si>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</si>
  <si>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</si>
  <si>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</si>
  <si>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</si>
  <si>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</si>
  <si>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</si>
  <si>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</si>
  <si>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</si>
  <si>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</si>
  <si>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</si>
  <si>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</si>
  <si>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</si>
  <si>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</si>
  <si>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</si>
  <si>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</si>
  <si>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</si>
  <si>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</si>
  <si>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</si>
  <si>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</si>
  <si>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</si>
  <si>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</si>
  <si>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</si>
  <si>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</si>
  <si>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</si>
  <si>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</si>
  <si>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</si>
  <si>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</si>
  <si>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</si>
  <si>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</si>
  <si>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</si>
  <si>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</si>
  <si>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</si>
  <si>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</si>
  <si>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</si>
  <si>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</si>
  <si>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</si>
  <si>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</si>
  <si>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</si>
  <si>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</si>
  <si>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</si>
  <si>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</si>
  <si>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</si>
  <si>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</si>
  <si>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</si>
  <si>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</si>
  <si>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</si>
  <si>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</si>
  <si>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</si>
  <si>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</si>
  <si>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</si>
  <si>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</si>
  <si>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</si>
  <si>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</si>
  <si>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</si>
  <si>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</si>
  <si>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</si>
  <si>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</si>
  <si>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</si>
  <si>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</si>
  <si>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</si>
  <si>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</si>
  <si>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</si>
  <si>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</si>
  <si>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</si>
  <si>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</si>
  <si>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</si>
  <si>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</si>
  <si>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</si>
  <si>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</si>
  <si>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</si>
  <si>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</si>
  <si>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</si>
  <si>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</si>
  <si>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</si>
  <si>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</si>
  <si>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</si>
  <si>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</si>
  <si>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</si>
  <si>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</si>
  <si>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</si>
  <si>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</si>
  <si>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</si>
  <si>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</si>
  <si>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</si>
  <si>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</si>
  <si>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</si>
  <si>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</si>
  <si>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</si>
  <si>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</si>
  <si>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</si>
  <si>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</si>
  <si>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</si>
  <si>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</si>
  <si>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</si>
  <si>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</si>
  <si>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</si>
  <si>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</si>
  <si>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</si>
  <si>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</si>
  <si>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</si>
  <si>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</si>
  <si>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</si>
  <si>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</si>
  <si>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</si>
  <si>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</si>
  <si>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</si>
  <si>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</si>
  <si>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</si>
  <si>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</si>
  <si>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</si>
  <si>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</si>
  <si>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</si>
  <si>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</si>
  <si>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</si>
  <si>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</si>
  <si>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</si>
  <si>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</si>
  <si>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</si>
  <si>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</si>
  <si>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</si>
  <si>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</si>
  <si>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</si>
  <si>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</si>
  <si>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</si>
  <si>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</si>
  <si>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</si>
  <si>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</si>
  <si>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</si>
  <si>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</si>
  <si>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</si>
  <si>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</si>
  <si>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</si>
  <si>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</si>
  <si>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</si>
  <si>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</si>
  <si>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</si>
  <si>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</si>
  <si>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</si>
  <si>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</si>
  <si>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</si>
  <si>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</si>
  <si>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</si>
  <si>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</si>
  <si>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</si>
  <si>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</si>
  <si>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</si>
  <si>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</si>
  <si>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</si>
  <si>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</si>
  <si>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</si>
  <si>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</si>
  <si>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</si>
  <si>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</si>
  <si>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</si>
  <si>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</si>
  <si>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</si>
  <si>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</si>
  <si>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</si>
  <si>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</si>
  <si>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</si>
  <si>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</si>
  <si>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</si>
  <si>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</si>
  <si>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</si>
  <si>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</si>
  <si>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</si>
  <si>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</si>
  <si>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</si>
  <si>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</si>
  <si>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</si>
  <si>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</si>
  <si>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</si>
  <si>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</si>
  <si>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</si>
  <si>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</si>
  <si>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</si>
  <si>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</si>
  <si>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</si>
  <si>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</si>
  <si>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</si>
  <si>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</si>
  <si>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</si>
  <si>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</si>
  <si>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</si>
  <si>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</si>
  <si>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</si>
  <si>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</si>
  <si>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</si>
  <si>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</si>
  <si>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</si>
  <si>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</si>
  <si>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</si>
  <si>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</si>
  <si>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</si>
  <si>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</si>
  <si>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</si>
  <si>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</si>
  <si>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</si>
  <si>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</si>
  <si>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</si>
  <si>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</si>
  <si>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</si>
  <si>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</si>
  <si>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</si>
  <si>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</si>
  <si>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</si>
  <si>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</si>
  <si>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</si>
  <si>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</si>
  <si>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</si>
  <si>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</si>
  <si>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</si>
  <si>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</si>
  <si>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</si>
  <si>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</si>
  <si>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</si>
  <si>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</si>
  <si>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</si>
  <si>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</si>
  <si>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</si>
  <si>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</si>
  <si>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</si>
  <si>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</si>
  <si>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</si>
  <si>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</si>
  <si>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</si>
  <si>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</si>
  <si>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</si>
  <si>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</si>
  <si>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</si>
  <si>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</si>
  <si>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</si>
  <si>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</si>
  <si>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</si>
  <si>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</si>
  <si>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</si>
  <si>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</si>
  <si>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</si>
  <si>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</si>
  <si>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</si>
  <si>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</si>
  <si>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</si>
  <si>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</si>
  <si>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</si>
  <si>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</si>
  <si>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</si>
  <si>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</si>
  <si>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</si>
  <si>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</si>
  <si>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</si>
  <si>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</si>
  <si>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</si>
  <si>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</si>
  <si>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</si>
  <si>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</si>
  <si>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</si>
  <si>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</si>
  <si>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</si>
  <si>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</si>
  <si>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</si>
  <si>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</si>
  <si>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</si>
  <si>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</si>
  <si>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</si>
  <si>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</si>
  <si>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</si>
  <si>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</si>
  <si>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</si>
  <si>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</si>
  <si>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</si>
  <si>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</si>
  <si>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</si>
  <si>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</si>
  <si>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</si>
  <si>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</si>
  <si>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</si>
  <si>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</si>
  <si>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</si>
  <si>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</si>
  <si>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</si>
  <si>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</si>
  <si>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</si>
  <si>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</si>
  <si>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</si>
  <si>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</si>
  <si>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</si>
  <si>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</si>
  <si>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</si>
  <si>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</si>
  <si>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</si>
  <si>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</si>
  <si>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</si>
  <si>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</si>
  <si>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</si>
  <si>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</si>
  <si>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</si>
  <si>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</si>
  <si>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</si>
  <si>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</si>
  <si>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</si>
  <si>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</si>
  <si>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</si>
  <si>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</si>
  <si>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</si>
  <si>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</si>
  <si>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</si>
  <si>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</si>
  <si>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</si>
  <si>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</si>
  <si>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</si>
  <si>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</si>
  <si>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</si>
  <si>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</si>
  <si>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</si>
  <si>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</si>
  <si>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</si>
  <si>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</si>
  <si>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</si>
  <si>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</si>
  <si>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</si>
  <si>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</si>
  <si>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</si>
  <si>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</si>
  <si>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</si>
  <si>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</si>
  <si>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</si>
  <si>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</si>
  <si>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</si>
  <si>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</si>
  <si>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</si>
  <si>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</si>
  <si>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</si>
  <si>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</si>
  <si>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</si>
  <si>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</si>
  <si>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</si>
  <si>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</si>
  <si>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</si>
  <si>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</si>
  <si>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</si>
  <si>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</si>
  <si>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</si>
  <si>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</si>
  <si>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</si>
  <si>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</si>
  <si>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</si>
  <si>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</si>
  <si>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</si>
  <si>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</si>
  <si>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</si>
  <si>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</si>
  <si>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</si>
  <si>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</si>
  <si>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</si>
  <si>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</si>
  <si>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</si>
  <si>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</si>
  <si>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</si>
  <si>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</si>
  <si>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</si>
  <si>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</si>
  <si>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</si>
  <si>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</si>
  <si>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</si>
  <si>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</si>
  <si>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</si>
  <si>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</si>
  <si>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</si>
  <si>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</si>
  <si>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</si>
  <si>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</si>
  <si>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</si>
  <si>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</si>
  <si>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</si>
  <si>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</si>
  <si>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</si>
  <si>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</si>
  <si>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</si>
  <si>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</si>
  <si>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</si>
  <si>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</si>
  <si>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</si>
  <si>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</si>
  <si>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</si>
  <si>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</si>
  <si>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</si>
  <si>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</si>
  <si>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</si>
  <si>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</si>
  <si>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</si>
  <si>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</si>
  <si>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</si>
  <si>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</si>
  <si>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</si>
  <si>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</si>
  <si>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</si>
  <si>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</si>
  <si>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</si>
  <si>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</si>
  <si>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</si>
  <si>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</si>
  <si>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</si>
  <si>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</si>
  <si>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</si>
  <si>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</si>
  <si>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</si>
  <si>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</si>
  <si>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</si>
  <si>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</si>
  <si>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</si>
  <si>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</si>
  <si>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</si>
  <si>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</si>
  <si>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</si>
  <si>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</si>
  <si>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</si>
  <si>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</si>
  <si>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</si>
  <si>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</si>
  <si>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</si>
  <si>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</si>
  <si>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</si>
  <si>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</si>
  <si>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</si>
  <si>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</si>
  <si>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</si>
  <si>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</si>
  <si>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</si>
  <si>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</si>
  <si>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</si>
  <si>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</si>
  <si>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</si>
  <si>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</si>
  <si>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</si>
  <si>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</si>
  <si>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</si>
  <si>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</si>
  <si>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</si>
  <si>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</si>
  <si>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</si>
  <si>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</si>
  <si>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</si>
  <si>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</si>
  <si>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</si>
  <si>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</si>
  <si>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</si>
  <si>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</si>
  <si>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</si>
  <si>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</si>
  <si>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</si>
  <si>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</si>
  <si>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</si>
  <si>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</si>
  <si>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</si>
  <si>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</si>
  <si>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</si>
  <si>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</si>
  <si>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</si>
  <si>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</si>
  <si>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</si>
  <si>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</si>
  <si>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</si>
  <si>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</si>
  <si>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</si>
  <si>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</si>
  <si>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</si>
  <si>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</si>
  <si>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</si>
  <si>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</si>
  <si>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</si>
  <si>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</si>
  <si>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</si>
  <si>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</si>
  <si>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</si>
  <si>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</si>
  <si>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</si>
  <si>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</si>
  <si>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</si>
  <si>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</si>
  <si>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</si>
  <si>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</si>
  <si>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</si>
  <si>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</si>
  <si>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</si>
  <si>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</si>
  <si>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</si>
  <si>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</si>
  <si>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</si>
  <si>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</si>
  <si>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</si>
  <si>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</si>
  <si>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</si>
  <si>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</si>
  <si>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</si>
  <si>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</si>
  <si>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</si>
  <si>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</si>
  <si>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</si>
  <si>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</si>
  <si>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</si>
  <si>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</si>
  <si>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</si>
  <si>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</si>
  <si>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</si>
  <si>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</si>
  <si>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</si>
  <si>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</si>
  <si>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</si>
  <si>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</si>
  <si>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</si>
  <si>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</si>
  <si>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</si>
  <si>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</si>
  <si>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</si>
  <si>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</si>
  <si>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</si>
  <si>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</si>
  <si>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</si>
  <si>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</si>
  <si>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</si>
  <si>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</si>
  <si>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</si>
  <si>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</si>
  <si>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</si>
  <si>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</si>
  <si>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</si>
  <si>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</si>
  <si>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</si>
  <si>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</si>
  <si>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</si>
  <si>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</si>
  <si>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</si>
  <si>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</si>
  <si>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</si>
  <si>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</si>
  <si>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</si>
  <si>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</si>
  <si>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</si>
  <si>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</si>
  <si>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</si>
  <si>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</si>
  <si>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</si>
  <si>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</si>
  <si>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</si>
  <si>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</si>
  <si>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</si>
  <si>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</si>
  <si>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</si>
  <si>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</si>
  <si>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</si>
  <si>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</si>
  <si>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</si>
  <si>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</si>
  <si>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</si>
  <si>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</si>
  <si>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</si>
  <si>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</si>
  <si>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</si>
  <si>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</si>
  <si>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</si>
  <si>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</si>
  <si>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</si>
  <si>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</si>
  <si>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</si>
  <si>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</si>
  <si>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</si>
  <si>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</si>
  <si>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</si>
  <si>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</si>
  <si>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</si>
  <si>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</si>
  <si>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</si>
  <si>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</si>
  <si>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</si>
  <si>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</si>
  <si>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</si>
  <si>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</si>
  <si>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</si>
  <si>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</si>
  <si>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</si>
  <si>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</si>
  <si>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</si>
  <si>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</si>
  <si>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</si>
  <si>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</si>
  <si>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</si>
  <si>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</si>
  <si>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</si>
  <si>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</si>
  <si>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</si>
  <si>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</si>
  <si>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</si>
  <si>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</si>
  <si>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</si>
  <si>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</si>
  <si>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</si>
  <si>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</si>
  <si>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</si>
  <si>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</si>
  <si>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</si>
  <si>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</si>
  <si>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</si>
  <si>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</si>
  <si>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</si>
  <si>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</si>
  <si>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</si>
  <si>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</si>
  <si>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</si>
  <si>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</si>
  <si>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</si>
  <si>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</si>
  <si>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</si>
  <si>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</si>
  <si>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</si>
  <si>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</si>
  <si>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</si>
  <si>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</si>
  <si>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</si>
  <si>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</si>
  <si>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</si>
  <si>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</si>
  <si>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</si>
  <si>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</si>
  <si>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</si>
  <si>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</si>
  <si>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</si>
  <si>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</si>
  <si>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</si>
  <si>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</si>
  <si>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</si>
  <si>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</si>
  <si>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</si>
  <si>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</si>
  <si>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</si>
  <si>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</si>
  <si>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</si>
  <si>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</si>
  <si>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</si>
  <si>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</si>
  <si>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</si>
  <si>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</si>
  <si>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</si>
  <si>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</si>
  <si>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</si>
  <si>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</si>
  <si>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</si>
  <si>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</si>
  <si>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</si>
  <si>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</si>
  <si>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</si>
  <si>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</si>
  <si>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</si>
  <si>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</si>
  <si>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</si>
  <si>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</si>
  <si>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</si>
  <si>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</si>
  <si>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</si>
  <si>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</si>
  <si>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</si>
  <si>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</si>
  <si>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</si>
  <si>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</si>
  <si>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</si>
  <si>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</si>
  <si>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</si>
  <si>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</si>
  <si>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</si>
  <si>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</si>
  <si>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</si>
  <si>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</si>
  <si>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</si>
  <si>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</si>
  <si>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</si>
  <si>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</si>
  <si>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</si>
  <si>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</si>
  <si>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</si>
  <si>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</si>
  <si>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</si>
  <si>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</si>
  <si>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</si>
  <si>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</si>
  <si>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</si>
  <si>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</si>
  <si>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</si>
  <si>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</si>
  <si>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</si>
  <si>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</si>
  <si>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</si>
  <si>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</si>
  <si>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</si>
  <si>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</si>
  <si>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</si>
  <si>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</si>
  <si>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</si>
  <si>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</si>
  <si>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</si>
  <si>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</si>
  <si>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</si>
  <si>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</si>
  <si>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</si>
  <si>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</si>
  <si>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</si>
  <si>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</si>
  <si>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</si>
  <si>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</si>
  <si>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</si>
  <si>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</si>
  <si>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</si>
  <si>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</si>
  <si>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</si>
  <si>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</si>
  <si>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</si>
  <si>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</si>
  <si>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</si>
  <si>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</si>
  <si>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</si>
  <si>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</si>
  <si>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</si>
  <si>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</si>
  <si>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</si>
  <si>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</si>
  <si>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</si>
  <si>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</si>
  <si>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</si>
  <si>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</si>
  <si>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</si>
  <si>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</si>
  <si>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</si>
  <si>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</si>
  <si>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</si>
  <si>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</si>
  <si>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</si>
  <si>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</si>
  <si>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</si>
  <si>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</si>
  <si>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</si>
  <si>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</si>
  <si>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</si>
  <si>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</si>
  <si>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</si>
  <si>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</si>
  <si>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</si>
  <si>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</si>
  <si>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</si>
  <si>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</si>
  <si>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</si>
  <si>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</si>
  <si>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</si>
  <si>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</si>
  <si>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</si>
  <si>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</si>
  <si>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</si>
  <si>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</si>
  <si>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</si>
  <si>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</si>
  <si>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</si>
  <si>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</si>
  <si>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</si>
  <si>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</si>
  <si>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</si>
  <si>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</si>
  <si>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</si>
  <si>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</si>
  <si>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</si>
  <si>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</si>
  <si>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</si>
  <si>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</si>
  <si>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</si>
  <si>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</si>
  <si>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</si>
  <si>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</si>
  <si>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</si>
  <si>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</si>
  <si>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</si>
  <si>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</si>
  <si>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</si>
  <si>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</si>
  <si>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</si>
  <si>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</si>
  <si>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</si>
  <si>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</si>
  <si>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</si>
  <si>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</si>
  <si>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</si>
  <si>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</si>
  <si>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</si>
  <si>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</si>
  <si>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</si>
  <si>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</si>
  <si>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</si>
  <si>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</si>
  <si>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</si>
  <si>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</si>
  <si>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</si>
  <si>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</si>
  <si>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</si>
  <si>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</si>
  <si>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</si>
  <si>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</si>
  <si>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</si>
  <si>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</si>
  <si>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</si>
  <si>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</si>
  <si>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</si>
  <si>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</si>
  <si>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</si>
  <si>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</si>
  <si>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</si>
  <si>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</si>
  <si>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</si>
  <si>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</si>
  <si>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</si>
  <si>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</si>
  <si>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</si>
  <si>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</si>
  <si>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</si>
  <si>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</si>
  <si>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</si>
  <si>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</si>
  <si>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</si>
  <si>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</si>
  <si>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</si>
  <si>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</si>
  <si>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</si>
  <si>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</si>
  <si>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</si>
  <si>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</si>
  <si>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</si>
  <si>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</si>
  <si>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</si>
  <si>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</si>
  <si>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</si>
  <si>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</si>
  <si>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</si>
  <si>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</si>
  <si>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</si>
  <si>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</si>
  <si>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</si>
  <si>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</si>
  <si>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</si>
  <si>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</si>
  <si>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</si>
  <si>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</si>
  <si>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</si>
  <si>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</si>
  <si>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</si>
  <si>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</si>
  <si>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</si>
  <si>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</si>
  <si>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</si>
  <si>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</si>
  <si>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</si>
  <si>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</si>
  <si>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</si>
  <si>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</si>
  <si>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</si>
  <si>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</si>
  <si>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</si>
  <si>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</si>
  <si>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</si>
  <si>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</si>
  <si>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</si>
  <si>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</si>
  <si>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</si>
  <si>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</si>
  <si>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</si>
  <si>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</si>
  <si>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</si>
  <si>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</si>
  <si>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</si>
  <si>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</si>
  <si>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</si>
  <si>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</si>
  <si>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</si>
  <si>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</si>
  <si>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</si>
  <si>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</si>
  <si>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</si>
  <si>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</si>
  <si>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</si>
  <si>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</si>
  <si>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</si>
  <si>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</si>
  <si>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</si>
  <si>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</si>
  <si>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</si>
  <si>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</si>
  <si>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</si>
  <si>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</si>
  <si>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</si>
  <si>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</si>
  <si>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</si>
  <si>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</si>
  <si>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</si>
  <si>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</si>
  <si>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</si>
  <si>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</si>
  <si>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</si>
  <si>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</si>
  <si>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</si>
  <si>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</si>
  <si>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</si>
  <si>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</si>
  <si>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</si>
  <si>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</si>
  <si>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</si>
  <si>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</si>
  <si>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</si>
  <si>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</si>
  <si>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</si>
  <si>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</si>
  <si>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</si>
  <si>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</si>
  <si>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</si>
  <si>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</si>
  <si>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</si>
  <si>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</si>
  <si>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</si>
  <si>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</si>
  <si>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</si>
  <si>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</si>
  <si>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</si>
  <si>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</si>
  <si>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</si>
  <si>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</si>
  <si>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</si>
  <si>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</si>
  <si>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</si>
  <si>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</si>
  <si>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</si>
  <si>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</si>
  <si>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</si>
  <si>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</si>
  <si>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</si>
  <si>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</si>
  <si>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</si>
  <si>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</si>
  <si>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</si>
  <si>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</si>
  <si>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</si>
  <si>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</si>
  <si>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</si>
  <si>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</si>
  <si>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</si>
  <si>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</si>
  <si>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</si>
  <si>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</si>
  <si>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</si>
  <si>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</si>
  <si>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</si>
  <si>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</si>
  <si>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</si>
  <si>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</si>
  <si>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</si>
  <si>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</si>
  <si>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</si>
  <si>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</si>
  <si>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</si>
  <si>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</si>
  <si>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</si>
  <si>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</si>
  <si>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</si>
  <si>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</si>
  <si>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</si>
  <si>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</si>
  <si>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</si>
  <si>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</si>
  <si>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</si>
  <si>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</si>
  <si>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</si>
  <si>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</si>
  <si>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</si>
  <si>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</si>
  <si>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</si>
  <si>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</si>
  <si>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</si>
  <si>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</si>
  <si>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</si>
  <si>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</si>
  <si>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</si>
  <si>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</si>
  <si>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</si>
  <si>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</si>
  <si>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</si>
  <si>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</si>
  <si>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</si>
  <si>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</si>
  <si>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</si>
  <si>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</si>
  <si>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</si>
  <si>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</si>
  <si>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</si>
  <si>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</si>
  <si>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</si>
  <si>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</si>
  <si>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</si>
  <si>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</si>
  <si>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</si>
  <si>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</si>
  <si>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</si>
  <si>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</si>
  <si>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</si>
  <si>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</si>
  <si>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</si>
  <si>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</si>
  <si>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</si>
  <si>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</si>
  <si>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</si>
  <si>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</si>
  <si>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</si>
  <si>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</si>
  <si>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</si>
  <si>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</si>
  <si>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</si>
  <si>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</si>
  <si>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</si>
  <si>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</si>
  <si>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</si>
  <si>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</si>
  <si>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</si>
  <si>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</si>
  <si>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</si>
  <si>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</si>
  <si>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</si>
  <si>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</si>
  <si>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</si>
  <si>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</si>
  <si>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</si>
  <si>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</si>
  <si>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</si>
  <si>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</si>
  <si>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</si>
  <si>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</si>
  <si>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</si>
  <si>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</si>
  <si>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</si>
  <si>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</si>
  <si>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</si>
  <si>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</si>
  <si>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</si>
  <si>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</si>
  <si>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</si>
  <si>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</si>
  <si>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</si>
  <si>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</si>
  <si>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</si>
  <si>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</si>
  <si>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</si>
  <si>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</si>
  <si>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</si>
  <si>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</si>
  <si>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</si>
  <si>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</si>
  <si>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</si>
  <si>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</si>
  <si>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</si>
  <si>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</si>
  <si>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</si>
  <si>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</si>
  <si>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</si>
  <si>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</si>
  <si>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</si>
  <si>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</si>
  <si>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</si>
  <si>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</si>
  <si>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</si>
  <si>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</si>
  <si>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</si>
  <si>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</si>
  <si>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</si>
  <si>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</si>
  <si>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</si>
  <si>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</si>
  <si>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</si>
  <si>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</si>
  <si>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</si>
  <si>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</si>
  <si>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</si>
  <si>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</si>
  <si>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</si>
  <si>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</si>
  <si>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</si>
  <si>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</si>
  <si>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</si>
  <si>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</si>
  <si>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</si>
  <si>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</si>
  <si>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</si>
  <si>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</si>
  <si>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</si>
  <si>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</si>
  <si>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</si>
  <si>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</si>
  <si>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</si>
  <si>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</si>
  <si>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</si>
  <si>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</si>
  <si>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</si>
  <si>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</si>
  <si>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</si>
  <si>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</si>
  <si>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</si>
  <si>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</si>
  <si>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</si>
  <si>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</si>
  <si>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</si>
  <si>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</si>
  <si>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</si>
  <si>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</si>
  <si>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</si>
  <si>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</si>
  <si>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</si>
  <si>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</si>
  <si>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</si>
  <si>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</si>
  <si>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</si>
  <si>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</si>
  <si>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</si>
  <si>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</si>
  <si>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</si>
  <si>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</si>
  <si>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</si>
  <si>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</si>
  <si>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</si>
  <si>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</si>
  <si>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</si>
  <si>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</si>
  <si>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</si>
  <si>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</si>
  <si>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</si>
  <si>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</si>
  <si>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</si>
  <si>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</si>
  <si>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</si>
  <si>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</si>
  <si>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</si>
  <si>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</si>
  <si>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</si>
  <si>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</si>
  <si>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</si>
  <si>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</si>
  <si>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</si>
  <si>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</si>
  <si>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</si>
  <si>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</si>
  <si>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</si>
  <si>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</si>
  <si>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</si>
  <si>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</si>
  <si>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</si>
  <si>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</si>
  <si>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</si>
  <si>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</si>
  <si>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</si>
  <si>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</si>
  <si>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</si>
  <si>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</si>
  <si>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</si>
  <si>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</si>
  <si>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</si>
  <si>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</si>
  <si>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</si>
  <si>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</si>
  <si>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</si>
  <si>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</si>
  <si>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</si>
  <si>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</si>
  <si>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</si>
  <si>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</si>
  <si>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</si>
  <si>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</si>
  <si>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</si>
  <si>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</si>
  <si>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</si>
  <si>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</si>
  <si>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</si>
  <si>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</si>
  <si>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</si>
  <si>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</si>
  <si>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</si>
  <si>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</si>
  <si>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</si>
  <si>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</si>
  <si>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</si>
  <si>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</si>
  <si>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</si>
  <si>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</si>
  <si>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</si>
  <si>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</si>
  <si>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</si>
  <si>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</si>
  <si>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</si>
  <si>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</si>
  <si>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</si>
  <si>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</si>
  <si>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</si>
  <si>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</si>
  <si>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</si>
  <si>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</si>
  <si>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</si>
  <si>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</si>
  <si>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</si>
  <si>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</si>
  <si>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</si>
  <si>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</si>
  <si>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</si>
  <si>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</si>
  <si>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</si>
  <si>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</si>
  <si>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</si>
  <si>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</si>
  <si>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</si>
  <si>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</si>
  <si>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</si>
  <si>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</si>
  <si>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</si>
  <si>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</si>
  <si>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</si>
  <si>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</si>
  <si>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</si>
  <si>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</si>
  <si>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</si>
  <si>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</si>
  <si>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</si>
  <si>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</si>
  <si>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</si>
  <si>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</si>
  <si>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</si>
  <si>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</si>
  <si>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</si>
  <si>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</si>
  <si>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</si>
  <si>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</si>
  <si>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</si>
  <si>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</si>
  <si>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</si>
  <si>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</si>
  <si>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</si>
  <si>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</si>
  <si>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</si>
  <si>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</si>
  <si>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</si>
  <si>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</si>
  <si>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</si>
  <si>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</si>
  <si>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</si>
  <si>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</si>
  <si>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</si>
  <si>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</si>
  <si>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</si>
  <si>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</si>
  <si>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</si>
  <si>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</si>
  <si>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</si>
  <si>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</si>
  <si>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</si>
  <si>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</si>
  <si>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</si>
  <si>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</si>
  <si>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</si>
  <si>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</si>
  <si>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</si>
  <si>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</si>
  <si>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</si>
  <si>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</si>
  <si>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</si>
  <si>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</si>
  <si>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</si>
  <si>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</si>
  <si>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</si>
  <si>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</si>
  <si>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</si>
  <si>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</si>
  <si>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</si>
  <si>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</si>
  <si>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</si>
  <si>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</si>
  <si>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</si>
  <si>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</si>
  <si>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</si>
  <si>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</si>
  <si>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</si>
  <si>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</si>
  <si>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</si>
  <si>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</si>
  <si>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</si>
  <si>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</si>
  <si>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</si>
  <si>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</si>
  <si>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</si>
  <si>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</si>
  <si>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</si>
  <si>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</si>
  <si>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</si>
  <si>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</si>
  <si>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</si>
  <si>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</si>
  <si>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</si>
  <si>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</si>
  <si>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</si>
  <si>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</si>
  <si>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</si>
  <si>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</si>
  <si>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</si>
  <si>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</si>
  <si>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</si>
  <si>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</si>
  <si>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</si>
  <si>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</si>
  <si>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</si>
  <si>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</si>
  <si>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</si>
  <si>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</si>
  <si>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</si>
  <si>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</si>
  <si>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</si>
  <si>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</si>
  <si>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</si>
  <si>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</si>
  <si>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</si>
  <si>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</si>
  <si>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</si>
  <si>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</si>
  <si>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</si>
  <si>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</si>
  <si>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</si>
  <si>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</si>
  <si>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</si>
  <si>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</si>
  <si>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</si>
  <si>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</si>
  <si>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</si>
  <si>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</si>
  <si>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</si>
  <si>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</si>
  <si>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</si>
  <si>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</si>
  <si>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</si>
  <si>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</si>
  <si>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</si>
  <si>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</si>
  <si>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</si>
  <si>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</si>
  <si>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</si>
  <si>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</si>
  <si>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</si>
  <si>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</si>
  <si>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</si>
  <si>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</si>
  <si>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</si>
  <si>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</si>
  <si>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</si>
  <si>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</si>
  <si>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</si>
  <si>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</si>
  <si>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</si>
  <si>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</si>
  <si>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</si>
  <si>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</si>
  <si>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</si>
  <si>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</si>
  <si>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</si>
  <si>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</si>
  <si>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</si>
  <si>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</si>
  <si>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</si>
  <si>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</si>
  <si>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</si>
  <si>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</si>
  <si>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</si>
  <si>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</si>
  <si>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</si>
  <si>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</si>
  <si>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</si>
  <si>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</si>
  <si>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</si>
  <si>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</si>
  <si>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</si>
  <si>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</si>
  <si>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</si>
  <si>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</si>
  <si>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</si>
  <si>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</si>
  <si>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</si>
  <si>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</si>
  <si>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</si>
  <si>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</si>
  <si>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</si>
  <si>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</si>
  <si>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</si>
  <si>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</si>
  <si>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</si>
  <si>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</si>
  <si>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</si>
  <si>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</si>
  <si>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</si>
  <si>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</si>
  <si>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</si>
  <si>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</si>
  <si>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</si>
  <si>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</si>
  <si>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</si>
  <si>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</si>
  <si>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</si>
  <si>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</si>
  <si>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</si>
  <si>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</si>
  <si>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</si>
  <si>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</si>
  <si>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</si>
  <si>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</si>
  <si>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</si>
  <si>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</si>
  <si>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</si>
  <si>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</si>
  <si>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</si>
  <si>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</si>
  <si>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</si>
  <si>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</si>
  <si>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</si>
  <si>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</si>
  <si>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</si>
  <si>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</si>
  <si>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</si>
  <si>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</si>
  <si>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</si>
  <si>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</si>
  <si>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</si>
  <si>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</si>
  <si>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</si>
  <si>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</si>
  <si>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</si>
  <si>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</si>
  <si>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</si>
  <si>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</si>
  <si>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</si>
  <si>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</si>
  <si>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</si>
  <si>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</si>
  <si>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</si>
  <si>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</si>
  <si>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</si>
  <si>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</si>
  <si>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</si>
  <si>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</si>
  <si>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</si>
  <si>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</si>
  <si>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</si>
  <si>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</si>
  <si>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</si>
  <si>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</si>
  <si>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</si>
  <si>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</si>
  <si>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</si>
  <si>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</si>
  <si>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</si>
  <si>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</si>
  <si>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</si>
  <si>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</si>
  <si>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</si>
  <si>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</si>
  <si>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</si>
  <si>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</si>
  <si>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</si>
  <si>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</si>
  <si>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</si>
  <si>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</si>
  <si>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</si>
  <si>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</si>
  <si>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</si>
  <si>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</si>
  <si>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</si>
  <si>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</si>
  <si>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</si>
  <si>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</si>
  <si>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</si>
  <si>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</si>
  <si>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</si>
  <si>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</si>
  <si>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</si>
  <si>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</si>
  <si>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</si>
  <si>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</si>
  <si>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</si>
  <si>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</si>
  <si>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</si>
  <si>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</si>
  <si>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</si>
  <si>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</si>
  <si>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</si>
  <si>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</si>
  <si>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</si>
  <si>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</si>
  <si>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</si>
  <si>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</si>
  <si>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</si>
  <si>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</si>
  <si>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</si>
  <si>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</si>
  <si>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</si>
  <si>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</si>
  <si>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</si>
  <si>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</si>
  <si>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</si>
  <si>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</si>
  <si>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</si>
  <si>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</si>
  <si>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</si>
  <si>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</si>
  <si>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</si>
  <si>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</si>
  <si>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</si>
  <si>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</si>
  <si>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</si>
  <si>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</si>
  <si>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</si>
  <si>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</si>
  <si>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</si>
  <si>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</si>
  <si>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</si>
  <si>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</si>
  <si>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</si>
  <si>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</si>
  <si>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</si>
  <si>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</si>
  <si>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</si>
  <si>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</si>
  <si>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</si>
  <si>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</si>
  <si>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</si>
  <si>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</si>
  <si>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</si>
  <si>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</si>
  <si>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</si>
  <si>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</si>
  <si>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</si>
  <si>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</si>
  <si>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</si>
  <si>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</si>
  <si>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</si>
  <si>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</si>
  <si>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</si>
  <si>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</si>
  <si>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</si>
  <si>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</si>
  <si>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</si>
  <si>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</si>
  <si>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</si>
  <si>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</si>
  <si>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</si>
  <si>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</si>
  <si>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</si>
  <si>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</si>
  <si>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</si>
  <si>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</si>
  <si>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</si>
  <si>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</si>
  <si>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</si>
  <si>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</si>
  <si>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</si>
  <si>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</si>
  <si>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</si>
  <si>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</si>
  <si>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</si>
  <si>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</si>
  <si>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</si>
  <si>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</si>
  <si>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</si>
  <si>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</si>
  <si>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</si>
  <si>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</si>
  <si>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</si>
  <si>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</si>
  <si>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</si>
  <si>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</si>
  <si>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</si>
  <si>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</si>
  <si>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</si>
  <si>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</si>
  <si>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</si>
  <si>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</si>
  <si>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</si>
  <si>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</si>
  <si>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</si>
  <si>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</si>
  <si>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</si>
  <si>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</si>
  <si>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</si>
  <si>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</si>
  <si>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</si>
  <si>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</si>
  <si>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</si>
  <si>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</si>
  <si>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</si>
  <si>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</si>
  <si>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</si>
  <si>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</si>
  <si>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</si>
  <si>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</si>
  <si>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</si>
  <si>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</si>
  <si>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</si>
  <si>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</si>
  <si>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</si>
  <si>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</si>
  <si>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</si>
  <si>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</si>
  <si>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</si>
  <si>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</si>
  <si>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</si>
  <si>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</si>
  <si>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</si>
  <si>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</si>
  <si>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</si>
  <si>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</si>
  <si>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</si>
  <si>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</si>
  <si>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</si>
  <si>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</si>
  <si>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</si>
  <si>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</si>
  <si>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</si>
  <si>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</si>
  <si>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</si>
  <si>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</si>
  <si>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</si>
  <si>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</si>
  <si>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</si>
  <si>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</si>
  <si>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</si>
  <si>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</si>
  <si>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</si>
  <si>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</si>
  <si>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</si>
  <si>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</si>
  <si>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</si>
  <si>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</si>
  <si>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</si>
  <si>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</si>
  <si>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</si>
  <si>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</si>
  <si>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</si>
  <si>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</si>
  <si>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</si>
  <si>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</si>
  <si>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</si>
  <si>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</si>
  <si>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</si>
  <si>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</si>
  <si>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</si>
  <si>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</si>
  <si>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</si>
  <si>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</si>
  <si>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</si>
  <si>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</si>
  <si>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</si>
  <si>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</si>
  <si>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</si>
  <si>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</si>
  <si>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</si>
  <si>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</si>
  <si>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</si>
  <si>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</si>
  <si>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</si>
  <si>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</si>
  <si>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</si>
  <si>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</si>
  <si>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</si>
  <si>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</si>
  <si>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</si>
  <si>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</si>
  <si>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</si>
  <si>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</si>
  <si>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</si>
  <si>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</si>
  <si>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</si>
  <si>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</si>
  <si>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</si>
  <si>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</si>
  <si>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</si>
  <si>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</si>
  <si>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</si>
  <si>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</si>
  <si>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</si>
  <si>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</si>
  <si>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</si>
  <si>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</si>
  <si>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</si>
  <si>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</si>
  <si>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</si>
  <si>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</si>
  <si>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</si>
  <si>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</si>
  <si>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</si>
  <si>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</si>
  <si>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</si>
  <si>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</si>
  <si>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</si>
  <si>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</si>
  <si>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</si>
  <si>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</si>
  <si>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</si>
  <si>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</si>
  <si>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</si>
  <si>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</si>
  <si>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</si>
  <si>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</si>
  <si>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</si>
  <si>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</si>
  <si>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</si>
  <si>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</si>
  <si>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</si>
  <si>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</si>
  <si>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</si>
  <si>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</si>
  <si>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</si>
  <si>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</si>
  <si>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</si>
  <si>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</si>
  <si>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</si>
  <si>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</si>
  <si>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</si>
  <si>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</si>
  <si>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</si>
  <si>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</si>
  <si>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</si>
  <si>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</si>
  <si>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</si>
  <si>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</si>
  <si>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</si>
  <si>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</si>
  <si>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</si>
  <si>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</si>
  <si>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</si>
  <si>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</si>
  <si>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</si>
  <si>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</si>
  <si>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</si>
  <si>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</si>
  <si>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</si>
  <si>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</si>
  <si>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</si>
  <si>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</si>
  <si>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</si>
  <si>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</si>
  <si>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</si>
  <si>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</si>
  <si>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</si>
  <si>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</si>
  <si>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</si>
  <si>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</si>
  <si>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</si>
  <si>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</si>
  <si>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</si>
  <si>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</si>
  <si>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</si>
  <si>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</si>
  <si>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</si>
  <si>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</si>
  <si>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</si>
  <si>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</si>
  <si>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</si>
  <si>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</si>
  <si>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</si>
  <si>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</si>
  <si>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</si>
  <si>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</si>
  <si>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</si>
  <si>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</si>
  <si>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</si>
  <si>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</si>
  <si>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</si>
  <si>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</si>
  <si>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</si>
  <si>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</si>
  <si>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</si>
  <si>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</si>
  <si>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</si>
  <si>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</si>
  <si>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</si>
  <si>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</si>
  <si>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</si>
  <si>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</si>
  <si>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</si>
  <si>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</si>
  <si>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</si>
  <si>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</si>
  <si>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</si>
  <si>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</si>
  <si>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</si>
  <si>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</si>
  <si>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</si>
  <si>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</si>
  <si>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</si>
  <si>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</si>
  <si>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</si>
  <si>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</si>
  <si>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</si>
  <si>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</si>
  <si>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</si>
  <si>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</si>
  <si>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</si>
  <si>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</si>
  <si>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</si>
  <si>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</si>
  <si>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</si>
  <si>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</si>
  <si>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</si>
  <si>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</si>
  <si>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</si>
  <si>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</si>
  <si>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</si>
  <si>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</si>
  <si>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</si>
  <si>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</si>
  <si>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</si>
  <si>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</si>
  <si>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</si>
  <si>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</si>
  <si>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</si>
  <si>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</si>
  <si>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</si>
  <si>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</si>
  <si>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</si>
  <si>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</si>
  <si>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</si>
  <si>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</si>
  <si>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</si>
  <si>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</si>
  <si>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</si>
  <si>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</si>
  <si>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</si>
  <si>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</si>
  <si>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</si>
  <si>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</si>
  <si>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</si>
  <si>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</si>
  <si>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</si>
  <si>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</si>
  <si>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</si>
  <si>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</si>
  <si>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</si>
  <si>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</si>
  <si>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</si>
  <si>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</si>
  <si>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</si>
  <si>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</si>
  <si>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</si>
  <si>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</si>
  <si>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</si>
  <si>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</si>
  <si>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</si>
  <si>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</si>
  <si>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</si>
  <si>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</si>
  <si>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</si>
  <si>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</si>
  <si>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</si>
  <si>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</si>
  <si>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</si>
  <si>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</si>
  <si>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</si>
  <si>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</si>
  <si>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</si>
  <si>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</si>
  <si>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</si>
  <si>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</si>
  <si>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</si>
  <si>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</si>
  <si>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</si>
  <si>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</si>
  <si>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</si>
  <si>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</si>
  <si>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</si>
  <si>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</si>
  <si>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</si>
  <si>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</si>
  <si>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</si>
  <si>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</si>
  <si>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</si>
  <si>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</si>
  <si>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</si>
  <si>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</si>
  <si>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</si>
  <si>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</si>
  <si>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</si>
  <si>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</si>
  <si>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</si>
  <si>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</si>
  <si>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</si>
  <si>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</si>
  <si>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</si>
  <si>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</si>
  <si>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</si>
  <si>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</si>
  <si>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</si>
  <si>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</si>
  <si>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</si>
  <si>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</si>
  <si>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</si>
  <si>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</si>
  <si>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</si>
  <si>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</si>
  <si>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</si>
  <si>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</si>
  <si>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</si>
  <si>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</si>
  <si>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</si>
  <si>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</si>
  <si>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</si>
  <si>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</si>
  <si>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</si>
  <si>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</si>
  <si>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</si>
  <si>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</si>
  <si>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</si>
  <si>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</si>
  <si>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</si>
  <si>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</si>
  <si>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</si>
  <si>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</si>
  <si>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</si>
  <si>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</si>
  <si>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</si>
  <si>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</si>
  <si>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</si>
  <si>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</si>
  <si>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</si>
  <si>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</si>
  <si>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</si>
  <si>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</si>
  <si>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</si>
  <si>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</si>
  <si>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</si>
  <si>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</si>
  <si>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</si>
  <si>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</si>
  <si>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</si>
  <si>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</si>
  <si>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</si>
  <si>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</si>
  <si>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</si>
  <si>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</si>
  <si>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</si>
  <si>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</si>
  <si>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</si>
  <si>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</si>
  <si>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</si>
  <si>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</si>
  <si>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</si>
  <si>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</si>
  <si>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</si>
  <si>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</si>
  <si>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</si>
  <si>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</si>
  <si>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</si>
  <si>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</si>
  <si>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</si>
  <si>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</si>
  <si>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</si>
  <si>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</si>
  <si>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</si>
  <si>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</si>
  <si>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</si>
  <si>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</si>
  <si>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</si>
  <si>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</si>
  <si>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</si>
  <si>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</si>
  <si>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</si>
  <si>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</si>
  <si>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</si>
  <si>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</si>
  <si>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</si>
  <si>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</si>
  <si>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</si>
  <si>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</si>
  <si>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</si>
  <si>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</si>
  <si>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</si>
  <si>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</si>
  <si>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</si>
  <si>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</si>
  <si>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</si>
  <si>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</si>
  <si>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</si>
  <si>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</si>
  <si>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</si>
  <si>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</si>
  <si>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</si>
  <si>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</si>
  <si>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</si>
  <si>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</si>
  <si>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</si>
  <si>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</si>
  <si>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</si>
  <si>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</si>
  <si>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</si>
  <si>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</si>
  <si>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</si>
  <si>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</si>
  <si>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</si>
  <si>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</si>
  <si>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</si>
  <si>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</si>
  <si>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</si>
  <si>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</si>
  <si>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</si>
  <si>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</si>
  <si>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</si>
  <si>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</si>
  <si>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</si>
  <si>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</si>
  <si>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</si>
  <si>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</si>
  <si>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</si>
  <si>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</si>
  <si>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</si>
  <si>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</si>
  <si>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</si>
  <si>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</si>
  <si>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</si>
  <si>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</si>
  <si>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</si>
  <si>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</si>
  <si>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</si>
  <si>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</si>
  <si>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</si>
  <si>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</si>
  <si>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</si>
  <si>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</si>
  <si>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</si>
  <si>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</si>
  <si>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</si>
  <si>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</si>
  <si>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</si>
  <si>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</si>
  <si>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</si>
  <si>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</si>
  <si>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</si>
  <si>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</si>
  <si>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</si>
  <si>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</si>
  <si>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</si>
  <si>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</si>
  <si>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</si>
  <si>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</si>
  <si>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</si>
  <si>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</si>
  <si>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</si>
  <si>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</si>
  <si>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</si>
  <si>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</si>
  <si>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</si>
  <si>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</si>
  <si>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</si>
  <si>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</si>
  <si>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</si>
  <si>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</si>
  <si>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</si>
  <si>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</si>
  <si>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</si>
  <si>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</si>
  <si>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</si>
  <si>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</si>
  <si>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</si>
  <si>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</si>
  <si>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</si>
  <si>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</si>
  <si>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</si>
  <si>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</si>
  <si>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</si>
  <si>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</si>
  <si>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</si>
  <si>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</si>
  <si>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</si>
  <si>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</si>
  <si>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</si>
  <si>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</si>
  <si>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</si>
  <si>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</si>
  <si>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</si>
  <si>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</si>
  <si>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</si>
  <si>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</si>
  <si>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</si>
  <si>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</si>
  <si>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</si>
  <si>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</si>
  <si>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</si>
  <si>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</si>
  <si>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</si>
  <si>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</si>
  <si>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</si>
  <si>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</si>
  <si>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</si>
  <si>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</si>
  <si>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</si>
  <si>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</si>
  <si>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</si>
  <si>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</si>
  <si>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</si>
  <si>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</si>
  <si>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</si>
  <si>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</si>
  <si>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</si>
  <si>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</si>
  <si>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</si>
  <si>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</si>
  <si>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</si>
  <si>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</si>
  <si>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</si>
  <si>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</si>
  <si>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</si>
  <si>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</si>
  <si>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</si>
  <si>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</si>
  <si>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</si>
  <si>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</si>
  <si>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</si>
  <si>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</si>
  <si>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</si>
  <si>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</si>
  <si>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</si>
  <si>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</si>
  <si>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</si>
  <si>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</si>
  <si>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</si>
  <si>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</si>
  <si>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</si>
  <si>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</si>
  <si>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</si>
  <si>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</si>
  <si>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</si>
  <si>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</si>
  <si>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</si>
  <si>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</si>
  <si>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</si>
  <si>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</si>
  <si>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</si>
  <si>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</si>
  <si>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</si>
  <si>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</si>
  <si>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</si>
  <si>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</si>
  <si>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</si>
  <si>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</si>
  <si>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</si>
  <si>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</si>
  <si>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</si>
  <si>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</si>
  <si>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</si>
  <si>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</si>
  <si>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</si>
  <si>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</si>
  <si>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</si>
  <si>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</si>
  <si>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</si>
  <si>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</si>
  <si>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</si>
  <si>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</si>
  <si>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</si>
  <si>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</si>
  <si>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</si>
  <si>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</si>
  <si>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</si>
  <si>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</si>
  <si>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</si>
  <si>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</si>
  <si>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</si>
  <si>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</si>
  <si>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</si>
  <si>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</si>
  <si>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</si>
  <si>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</si>
  <si>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</si>
  <si>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</si>
  <si>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</si>
  <si>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</si>
  <si>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</si>
  <si>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</si>
  <si>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</si>
  <si>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</si>
  <si>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</si>
  <si>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</si>
  <si>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</si>
  <si>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</si>
  <si>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</si>
  <si>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</si>
  <si>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</si>
  <si>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</si>
  <si>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</si>
  <si>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</si>
  <si>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</si>
  <si>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</si>
  <si>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</si>
  <si>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</si>
  <si>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</si>
  <si>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</si>
  <si>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</si>
  <si>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</si>
  <si>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</si>
  <si>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</si>
  <si>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</si>
  <si>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</si>
  <si>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</si>
  <si>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</si>
  <si>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</si>
  <si>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</si>
  <si>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</si>
  <si>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</si>
  <si>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</si>
  <si>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</si>
  <si>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</si>
  <si>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</si>
  <si>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</si>
  <si>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</si>
  <si>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</si>
  <si>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</si>
  <si>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</si>
  <si>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</si>
  <si>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</si>
  <si>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</si>
  <si>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</si>
  <si>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</si>
  <si>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</si>
  <si>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</si>
  <si>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</si>
  <si>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</si>
  <si>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</si>
  <si>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</si>
  <si>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</si>
  <si>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</si>
  <si>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</si>
  <si>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</si>
  <si>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</si>
  <si>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</si>
  <si>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</si>
  <si>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</si>
  <si>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</si>
  <si>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</si>
  <si>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</si>
  <si>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</si>
  <si>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</si>
  <si>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</si>
  <si>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</si>
  <si>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</si>
  <si>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</si>
  <si>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</si>
  <si>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</si>
  <si>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</si>
  <si>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</si>
  <si>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</si>
  <si>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</si>
  <si>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</si>
  <si>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</si>
  <si>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</si>
  <si>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</si>
  <si>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</si>
  <si>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</si>
  <si>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</si>
  <si>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</si>
  <si>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</si>
  <si>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</si>
  <si>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</si>
  <si>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</si>
  <si>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</si>
  <si>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</si>
  <si>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</si>
  <si>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</si>
  <si>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</si>
  <si>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</si>
  <si>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</si>
  <si>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</si>
  <si>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</si>
  <si>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</si>
  <si>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</si>
  <si>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</si>
  <si>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</si>
  <si>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</si>
  <si>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</si>
  <si>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</si>
  <si>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</si>
  <si>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</si>
  <si>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</si>
  <si>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</si>
  <si>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</si>
  <si>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</si>
  <si>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</si>
  <si>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</si>
  <si>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</si>
  <si>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</si>
  <si>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</si>
  <si>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</si>
  <si>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</si>
  <si>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</si>
  <si>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</si>
  <si>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</si>
  <si>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</si>
  <si>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</si>
  <si>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</si>
  <si>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</si>
  <si>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</si>
  <si>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</si>
  <si>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</si>
  <si>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</si>
  <si>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</si>
  <si>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</si>
  <si>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</si>
  <si>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</si>
  <si>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</si>
  <si>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</si>
  <si>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</si>
  <si>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</si>
  <si>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</si>
  <si>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</si>
  <si>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</si>
  <si>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</si>
  <si>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</si>
  <si>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</si>
  <si>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</si>
  <si>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</si>
  <si>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</si>
  <si>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</si>
  <si>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</si>
  <si>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</si>
  <si>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</si>
  <si>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</si>
  <si>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</si>
  <si>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</si>
  <si>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</si>
  <si>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</si>
  <si>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</si>
  <si>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</si>
  <si>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</si>
  <si>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</si>
  <si>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</si>
  <si>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</si>
  <si>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</si>
  <si>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</si>
  <si>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</si>
  <si>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</si>
  <si>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</si>
  <si>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</si>
  <si>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</si>
  <si>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</si>
  <si>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</si>
  <si>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</si>
  <si>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</si>
  <si>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</si>
  <si>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</si>
  <si>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</si>
  <si>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</si>
  <si>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</si>
  <si>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</si>
  <si>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</si>
  <si>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</si>
  <si>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</si>
  <si>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</si>
  <si>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</si>
  <si>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</si>
  <si>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</si>
  <si>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</si>
  <si>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</si>
  <si>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</si>
  <si>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</si>
  <si>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</si>
  <si>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</si>
  <si>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</si>
  <si>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</si>
  <si>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</si>
  <si>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</si>
  <si>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</si>
  <si>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</si>
  <si>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</si>
  <si>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</si>
  <si>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</si>
  <si>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</si>
  <si>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</si>
  <si>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</si>
  <si>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</si>
  <si>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</si>
  <si>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</si>
  <si>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</si>
  <si>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</si>
  <si>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</si>
  <si>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</si>
  <si>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</si>
  <si>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</si>
  <si>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</si>
  <si>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</si>
  <si>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</si>
  <si>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</si>
  <si>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</si>
  <si>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</si>
  <si>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</si>
  <si>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</si>
  <si>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</si>
  <si>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</si>
  <si>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</si>
  <si>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</si>
  <si>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</si>
  <si>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</si>
  <si>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</si>
  <si>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</si>
  <si>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</si>
  <si>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</si>
  <si>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</si>
  <si>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</si>
  <si>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</si>
  <si>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</si>
  <si>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</si>
  <si>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</si>
  <si>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</si>
  <si>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</si>
  <si>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</si>
  <si>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</si>
  <si>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</si>
  <si>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</si>
  <si>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</si>
  <si>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</si>
  <si>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</si>
  <si>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</si>
  <si>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</si>
  <si>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</si>
  <si>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</si>
  <si>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</si>
  <si>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</si>
  <si>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</si>
  <si>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</si>
  <si>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</si>
  <si>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</si>
  <si>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</si>
  <si>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</si>
  <si>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</si>
  <si>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</si>
  <si>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</si>
  <si>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</si>
  <si>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</si>
  <si>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</si>
  <si>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</si>
  <si>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</si>
  <si>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</si>
  <si>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</si>
  <si>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</si>
  <si>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</si>
  <si>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</si>
  <si>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</si>
  <si>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</si>
  <si>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</si>
  <si>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</si>
  <si>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</si>
  <si>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</si>
  <si>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</si>
  <si>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</si>
  <si>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</si>
  <si>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</si>
  <si>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</si>
  <si>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</si>
  <si>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</si>
  <si>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</si>
  <si>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</si>
  <si>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</si>
  <si>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</si>
  <si>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</si>
  <si>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</si>
  <si>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</si>
  <si>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</si>
  <si>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</si>
  <si>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</si>
  <si>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</si>
  <si>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</si>
  <si>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</si>
  <si>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</si>
  <si>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</si>
  <si>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</si>
  <si>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</si>
  <si>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</si>
  <si>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</si>
  <si>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</si>
  <si>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</si>
  <si>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</si>
  <si>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</si>
  <si>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</si>
  <si>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</si>
  <si>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</si>
  <si>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</si>
  <si>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</si>
  <si>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</si>
  <si>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</si>
  <si>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</si>
  <si>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</si>
  <si>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</si>
  <si>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</si>
  <si>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</si>
  <si>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</si>
  <si>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</si>
  <si>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</si>
  <si>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</si>
  <si>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</si>
  <si>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</si>
  <si>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</si>
  <si>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</si>
  <si>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</si>
  <si>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</si>
  <si>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</si>
  <si>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</si>
  <si>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</si>
  <si>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</si>
  <si>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</si>
  <si>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</si>
  <si>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</si>
  <si>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</si>
  <si>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</si>
  <si>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</si>
  <si>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</si>
  <si>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</si>
  <si>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</si>
  <si>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</si>
  <si>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</si>
  <si>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</si>
  <si>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</si>
  <si>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</si>
  <si>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</si>
  <si>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</si>
  <si>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</si>
  <si>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</si>
  <si>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</si>
  <si>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</si>
  <si>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</si>
  <si>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</si>
  <si>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</si>
  <si>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</si>
  <si>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</si>
  <si>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</si>
  <si>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</si>
  <si>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</si>
  <si>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</si>
  <si>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</si>
  <si>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</si>
  <si>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</si>
  <si>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</si>
  <si>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</si>
  <si>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</si>
  <si>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</si>
  <si>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</si>
  <si>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</si>
  <si>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</si>
  <si>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</si>
  <si>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</si>
  <si>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</si>
  <si>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</si>
  <si>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</si>
  <si>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</si>
  <si>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</si>
  <si>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</si>
  <si>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</si>
  <si>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</si>
  <si>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</si>
  <si>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</si>
  <si>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</si>
  <si>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</si>
  <si>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</si>
  <si>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</si>
  <si>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</si>
  <si>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</si>
  <si>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</si>
  <si>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</si>
  <si>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</si>
  <si>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</si>
  <si>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</si>
  <si>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</si>
  <si>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</si>
  <si>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</si>
  <si>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</si>
  <si>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</si>
  <si>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</si>
  <si>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</si>
  <si>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</si>
  <si>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</si>
  <si>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</si>
  <si>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</si>
  <si>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</si>
  <si>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</si>
  <si>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</si>
  <si>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</si>
  <si>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</si>
  <si>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</si>
  <si>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</si>
  <si>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</si>
  <si>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</si>
  <si>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</si>
  <si>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</si>
  <si>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</si>
  <si>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</si>
  <si>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</si>
  <si>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</si>
  <si>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</si>
  <si>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</si>
  <si>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</si>
  <si>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</si>
  <si>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</si>
  <si>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</si>
  <si>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</si>
  <si>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</si>
  <si>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</si>
  <si>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</si>
  <si>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</si>
  <si>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</si>
  <si>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</si>
  <si>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</si>
  <si>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</si>
  <si>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</si>
  <si>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</si>
  <si>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</si>
  <si>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</si>
  <si>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</si>
  <si>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</si>
  <si>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</si>
  <si>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</si>
  <si>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</si>
  <si>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</si>
  <si>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</si>
  <si>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</si>
  <si>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</si>
  <si>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</si>
  <si>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</si>
  <si>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</si>
  <si>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</si>
  <si>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</si>
  <si>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</si>
  <si>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</si>
  <si>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</si>
  <si>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</si>
  <si>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</si>
  <si>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</si>
  <si>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</si>
  <si>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</si>
  <si>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</si>
  <si>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</si>
  <si>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</si>
  <si>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</si>
  <si>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</si>
  <si>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</si>
  <si>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</si>
  <si>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</si>
  <si>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</si>
  <si>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</si>
  <si>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</si>
  <si>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</si>
  <si>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</si>
  <si>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</si>
  <si>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</si>
  <si>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</si>
  <si>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</si>
  <si>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</si>
  <si>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</si>
  <si>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</si>
  <si>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</si>
  <si>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</si>
  <si>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</si>
  <si>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</si>
  <si>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</si>
  <si>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</si>
  <si>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</si>
  <si>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</si>
  <si>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</si>
  <si>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</si>
  <si>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</si>
  <si>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</si>
  <si>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</si>
  <si>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</si>
  <si>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</si>
  <si>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</si>
  <si>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</si>
  <si>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</si>
  <si>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</si>
  <si>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</si>
  <si>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</si>
  <si>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</si>
  <si>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</si>
  <si>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</si>
  <si>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</si>
  <si>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</si>
  <si>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</si>
  <si>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</si>
  <si>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</si>
  <si>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</si>
  <si>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</si>
  <si>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</si>
  <si>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</si>
  <si>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</si>
  <si>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</si>
  <si>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</si>
  <si>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</si>
  <si>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</si>
  <si>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</si>
  <si>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</si>
  <si>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</si>
  <si>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</si>
  <si>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</si>
  <si>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</si>
  <si>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</si>
  <si>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</si>
  <si>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</si>
  <si>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</si>
  <si>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</si>
  <si>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</si>
  <si>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</si>
  <si>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</si>
  <si>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</si>
  <si>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</si>
  <si>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</si>
  <si>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</si>
  <si>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</si>
  <si>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</si>
  <si>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</si>
  <si>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</si>
  <si>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</si>
  <si>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</si>
  <si>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</si>
  <si>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</si>
  <si>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</si>
  <si>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</si>
  <si>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</si>
  <si>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</si>
  <si>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</si>
  <si>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</si>
  <si>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</si>
  <si>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</si>
  <si>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</si>
  <si>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</si>
  <si>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</si>
  <si>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</si>
  <si>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</si>
  <si>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</si>
  <si>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</si>
  <si>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</si>
  <si>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</si>
  <si>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</si>
  <si>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</si>
  <si>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</si>
  <si>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</si>
  <si>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</si>
  <si>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</si>
  <si>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</si>
  <si>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</si>
  <si>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</si>
  <si>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</si>
  <si>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</si>
  <si>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</si>
  <si>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</si>
  <si>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</si>
  <si>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</si>
  <si>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</si>
  <si>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</si>
  <si>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</si>
  <si>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</si>
  <si>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</si>
  <si>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</si>
  <si>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</si>
  <si>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</si>
  <si>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</si>
  <si>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</si>
  <si>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</si>
  <si>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</si>
  <si>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</si>
  <si>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</si>
  <si>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</si>
  <si>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</si>
  <si>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</si>
  <si>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</si>
  <si>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</si>
  <si>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</si>
  <si>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</si>
  <si>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</si>
  <si>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</si>
  <si>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</si>
  <si>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</si>
  <si>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</si>
  <si>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</si>
  <si>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</si>
  <si>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</si>
  <si>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</si>
  <si>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</si>
  <si>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</si>
  <si>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</si>
  <si>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</si>
  <si>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</si>
  <si>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</si>
  <si>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</si>
  <si>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</si>
  <si>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</si>
  <si>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</si>
  <si>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</si>
  <si>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</si>
  <si>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</si>
  <si>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</si>
  <si>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</si>
  <si>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</si>
  <si>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</si>
  <si>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</si>
  <si>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</si>
  <si>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</si>
  <si>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</si>
  <si>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</si>
  <si>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</si>
  <si>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</si>
  <si>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</si>
  <si>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</si>
  <si>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</si>
  <si>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</si>
  <si>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</si>
  <si>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</si>
  <si>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</si>
  <si>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</si>
  <si>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</si>
  <si>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</si>
  <si>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</si>
  <si>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</si>
  <si>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</si>
  <si>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</si>
  <si>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</si>
  <si>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</si>
  <si>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</si>
  <si>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</si>
  <si>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</si>
  <si>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</si>
  <si>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</si>
  <si>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</si>
  <si>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</si>
  <si>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</si>
  <si>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</si>
  <si>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</si>
  <si>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</si>
  <si>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</si>
  <si>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</si>
  <si>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</si>
  <si>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</si>
  <si>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</si>
  <si>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</si>
  <si>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</si>
  <si>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</si>
  <si>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</si>
  <si>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</si>
  <si>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</si>
  <si>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</si>
  <si>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</si>
  <si>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</si>
  <si>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</si>
  <si>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</si>
  <si>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</si>
  <si>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</si>
  <si>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</si>
  <si>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</si>
  <si>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</si>
  <si>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</si>
  <si>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</si>
  <si>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</si>
  <si>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</si>
  <si>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</si>
  <si>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</si>
  <si>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</si>
  <si>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</si>
  <si>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</si>
  <si>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</si>
  <si>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</si>
  <si>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</si>
  <si>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</si>
  <si>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</si>
  <si>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</si>
  <si>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</si>
  <si>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</si>
  <si>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</si>
  <si>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</si>
  <si>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</si>
  <si>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</si>
  <si>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</si>
  <si>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</si>
  <si>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</si>
  <si>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</si>
  <si>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</si>
  <si>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</si>
  <si>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</si>
  <si>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</si>
  <si>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</si>
  <si>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</si>
  <si>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</si>
  <si>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</si>
  <si>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</si>
  <si>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</si>
  <si>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</si>
  <si>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</si>
  <si>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</si>
  <si>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</si>
  <si>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</si>
  <si>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</si>
  <si>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</si>
  <si>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</si>
  <si>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</si>
  <si>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</si>
  <si>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</si>
  <si>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</si>
  <si>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</si>
  <si>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</si>
  <si>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</si>
  <si>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</si>
  <si>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</si>
  <si>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</si>
  <si>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</si>
  <si>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</si>
  <si>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</si>
  <si>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</si>
  <si>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</si>
  <si>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</si>
  <si>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</si>
  <si>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</si>
  <si>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</si>
  <si>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</si>
  <si>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</si>
  <si>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</si>
  <si>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</si>
  <si>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</si>
  <si>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</si>
  <si>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</si>
  <si>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</si>
  <si>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</si>
  <si>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</si>
  <si>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</si>
  <si>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</si>
  <si>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</si>
  <si>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</si>
  <si>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</si>
  <si>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</si>
  <si>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</si>
  <si>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</si>
  <si>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</si>
  <si>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</si>
  <si>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</si>
  <si>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</si>
  <si>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</si>
  <si>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</si>
  <si>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</si>
  <si>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</si>
  <si>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</si>
  <si>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</si>
  <si>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</si>
  <si>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</si>
  <si>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</si>
  <si>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</si>
  <si>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</si>
  <si>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</si>
  <si>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</si>
  <si>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</si>
  <si>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</si>
  <si>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</si>
  <si>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</si>
  <si>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</si>
  <si>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</si>
  <si>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</si>
  <si>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</si>
  <si>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</si>
  <si>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</si>
  <si>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</si>
  <si>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</si>
  <si>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</si>
  <si>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</si>
  <si>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</si>
  <si>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</si>
  <si>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</si>
  <si>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</si>
  <si>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</si>
  <si>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</si>
  <si>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</si>
  <si>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</si>
  <si>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</si>
  <si>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</si>
  <si>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</si>
  <si>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</si>
  <si>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</si>
  <si>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</si>
  <si>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</si>
  <si>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</si>
  <si>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</si>
  <si>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</si>
  <si>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</si>
  <si>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</si>
  <si>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</si>
  <si>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</si>
  <si>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</si>
  <si>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</si>
  <si>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</si>
  <si>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</si>
  <si>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</si>
  <si>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</si>
  <si>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</si>
  <si>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</si>
  <si>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</si>
  <si>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</si>
  <si>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</si>
  <si>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</si>
  <si>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</si>
  <si>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</si>
  <si>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</si>
  <si>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</si>
  <si>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</si>
  <si>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</si>
  <si>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</si>
  <si>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</si>
  <si>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</si>
  <si>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</si>
  <si>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</si>
  <si>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</si>
  <si>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</si>
  <si>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</si>
  <si>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</si>
  <si>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</si>
  <si>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</si>
  <si>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</si>
  <si>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</si>
  <si>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</si>
  <si>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</si>
  <si>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</si>
  <si>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</si>
  <si>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</si>
  <si>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</si>
  <si>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</si>
  <si>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</si>
  <si>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</si>
  <si>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</si>
  <si>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</si>
  <si>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</si>
  <si>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</si>
  <si>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</si>
  <si>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</si>
  <si>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</si>
  <si>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</si>
  <si>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</si>
  <si>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</si>
  <si>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</si>
  <si>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</si>
  <si>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</si>
  <si>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</si>
  <si>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</si>
  <si>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</si>
  <si>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</si>
  <si>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</si>
  <si>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</si>
  <si>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</si>
  <si>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</si>
  <si>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</si>
  <si>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</si>
  <si>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</si>
  <si>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</si>
  <si>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</si>
  <si>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</si>
  <si>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</si>
  <si>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</si>
  <si>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</si>
  <si>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</si>
  <si>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</si>
  <si>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</si>
  <si>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</si>
  <si>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</si>
  <si>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</si>
  <si>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</si>
  <si>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</si>
  <si>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</si>
  <si>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</si>
  <si>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</si>
  <si>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</si>
  <si>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</si>
  <si>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</si>
  <si>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</si>
  <si>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</si>
  <si>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</si>
  <si>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</si>
  <si>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</si>
  <si>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</si>
  <si>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</si>
  <si>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</si>
  <si>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</si>
  <si>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</si>
  <si>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</si>
  <si>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</si>
  <si>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</si>
  <si>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</si>
  <si>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</si>
  <si>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</si>
  <si>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</si>
  <si>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</si>
  <si>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</si>
  <si>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</si>
  <si>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</si>
  <si>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</si>
  <si>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</si>
  <si>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</si>
  <si>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</si>
  <si>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</si>
  <si>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</si>
  <si>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</si>
  <si>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</si>
  <si>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</si>
  <si>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</si>
  <si>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</si>
  <si>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</si>
  <si>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</si>
  <si>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</si>
  <si>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</si>
  <si>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</si>
  <si>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</si>
  <si>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</si>
  <si>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</si>
  <si>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</si>
  <si>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</si>
  <si>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</si>
  <si>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</si>
  <si>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</si>
  <si>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</si>
  <si>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</si>
  <si>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</si>
  <si>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</si>
  <si>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</si>
  <si>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</si>
  <si>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</si>
  <si>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</si>
  <si>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</si>
  <si>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</si>
  <si>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</si>
  <si>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</si>
  <si>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</si>
  <si>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</si>
  <si>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</si>
  <si>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</si>
  <si>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</si>
  <si>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</si>
  <si>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</si>
  <si>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</si>
  <si>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</si>
  <si>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</si>
  <si>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</si>
  <si>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</si>
  <si>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</si>
  <si>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</si>
  <si>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</si>
  <si>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</si>
  <si>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</si>
  <si>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</si>
  <si>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</si>
  <si>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</si>
  <si>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</si>
  <si>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</si>
  <si>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</si>
  <si>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</si>
  <si>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</si>
  <si>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</si>
  <si>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</si>
  <si>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</si>
  <si>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</si>
  <si>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</si>
  <si>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</si>
  <si>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</si>
  <si>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</si>
  <si>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</si>
  <si>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</si>
  <si>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</si>
  <si>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</si>
  <si>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</si>
  <si>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</si>
  <si>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</si>
  <si>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</si>
  <si>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</si>
  <si>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</si>
  <si>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</si>
  <si>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</si>
  <si>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</si>
  <si>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</si>
  <si>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</si>
  <si>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</si>
  <si>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</si>
  <si>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</si>
  <si>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</si>
  <si>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</si>
  <si>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</si>
  <si>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</si>
  <si>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</si>
  <si>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</si>
  <si>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</si>
  <si>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</si>
  <si>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</si>
  <si>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</si>
  <si>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</si>
  <si>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</si>
  <si>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</si>
  <si>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</si>
  <si>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</si>
  <si>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</si>
  <si>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</si>
  <si>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</si>
  <si>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</si>
  <si>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</si>
  <si>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</si>
  <si>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</si>
  <si>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</si>
  <si>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</si>
  <si>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</si>
  <si>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</si>
  <si>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</si>
  <si>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</si>
  <si>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</si>
  <si>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</si>
  <si>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</si>
  <si>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</si>
  <si>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</si>
  <si>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</si>
  <si>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</si>
  <si>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</si>
  <si>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</si>
  <si>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</si>
  <si>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</si>
  <si>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</si>
  <si>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</si>
  <si>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</si>
  <si>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</si>
  <si>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</si>
  <si>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</si>
  <si>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</si>
  <si>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</si>
  <si>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</si>
  <si>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</si>
  <si>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</si>
  <si>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</si>
  <si>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</si>
  <si>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</si>
  <si>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</si>
  <si>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</si>
  <si>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</si>
  <si>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</si>
  <si>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</si>
  <si>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</si>
  <si>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</si>
  <si>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</si>
  <si>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</si>
  <si>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</si>
  <si>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</si>
  <si>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</si>
  <si>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</si>
  <si>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</si>
  <si>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</si>
  <si>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</si>
  <si>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</si>
  <si>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</si>
  <si>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</si>
  <si>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</si>
  <si>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</si>
  <si>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</si>
  <si>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</si>
  <si>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</si>
  <si>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</si>
  <si>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</si>
  <si>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</si>
  <si>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</si>
  <si>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</si>
  <si>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</si>
  <si>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</si>
  <si>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</si>
  <si>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</si>
  <si>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</si>
  <si>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</si>
  <si>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</si>
  <si>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</si>
  <si>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</si>
  <si>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</si>
  <si>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</si>
  <si>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</si>
  <si>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</si>
  <si>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</si>
  <si>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</si>
  <si>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</si>
  <si>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</si>
  <si>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</si>
  <si>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</si>
  <si>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</si>
  <si>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</si>
  <si>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</si>
  <si>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</si>
  <si>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</si>
  <si>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</si>
  <si>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</si>
  <si>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</si>
  <si>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</si>
  <si>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</si>
  <si>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</si>
  <si>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</si>
  <si>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</si>
  <si>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</si>
  <si>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</si>
  <si>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</si>
  <si>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</si>
  <si>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</si>
  <si>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</si>
  <si>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</si>
  <si>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</si>
  <si>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</si>
  <si>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</si>
  <si>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</si>
  <si>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</si>
  <si>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</si>
  <si>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</si>
  <si>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</si>
  <si>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</si>
  <si>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</si>
  <si>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</si>
  <si>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</si>
  <si>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</si>
  <si>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</si>
  <si>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</si>
  <si>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</si>
  <si>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</si>
  <si>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</si>
  <si>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</si>
  <si>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</si>
  <si>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</si>
  <si>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</si>
  <si>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</si>
  <si>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</si>
  <si>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</si>
  <si>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</si>
  <si>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</si>
  <si>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</si>
  <si>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</si>
  <si>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</si>
  <si>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</si>
  <si>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</si>
  <si>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</si>
  <si>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</si>
  <si>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</si>
  <si>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</si>
  <si>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</si>
  <si>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</si>
  <si>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</si>
  <si>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</si>
  <si>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</si>
  <si>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</si>
  <si>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</si>
  <si>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</si>
  <si>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</si>
  <si>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</si>
  <si>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</si>
  <si>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</si>
  <si>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</si>
  <si>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</si>
  <si>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</si>
  <si>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</si>
  <si>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</si>
  <si>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</si>
  <si>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</si>
  <si>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</si>
  <si>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</si>
  <si>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</si>
  <si>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</si>
  <si>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</si>
  <si>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</si>
  <si>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</si>
  <si>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</si>
  <si>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</si>
  <si>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</si>
  <si>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</si>
  <si>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</si>
  <si>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</si>
  <si>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</si>
  <si>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</si>
  <si>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</si>
  <si>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</si>
  <si>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</si>
  <si>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</si>
  <si>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</si>
  <si>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</si>
  <si>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</si>
  <si>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</si>
  <si>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</si>
  <si>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</si>
  <si>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</si>
  <si>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</si>
  <si>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</si>
  <si>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</si>
  <si>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</si>
  <si>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</si>
  <si>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</si>
  <si>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</si>
  <si>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</si>
  <si>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</si>
  <si>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</si>
  <si>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</si>
  <si>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</si>
  <si>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</si>
  <si>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</si>
  <si>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</si>
  <si>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</si>
  <si>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</si>
  <si>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</si>
  <si>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</si>
  <si>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</si>
  <si>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</si>
  <si>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</si>
  <si>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</si>
  <si>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</si>
  <si>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</si>
  <si>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</si>
  <si>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</si>
  <si>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</si>
  <si>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</si>
  <si>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</si>
  <si>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</si>
  <si>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</si>
  <si>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</si>
  <si>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</si>
  <si>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</si>
  <si>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</si>
  <si>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</si>
  <si>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</si>
  <si>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</si>
  <si>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</si>
  <si>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</si>
  <si>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</si>
  <si>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</si>
  <si>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</si>
  <si>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</si>
  <si>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</si>
  <si>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</si>
  <si>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</si>
  <si>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</si>
  <si>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</si>
  <si>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</si>
  <si>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</si>
  <si>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</si>
  <si>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</si>
  <si>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</si>
  <si>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</si>
  <si>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</si>
  <si>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</si>
  <si>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</si>
  <si>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</si>
  <si>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</si>
  <si>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</si>
  <si>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</si>
  <si>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</si>
  <si>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</si>
  <si>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</si>
  <si>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</si>
  <si>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</si>
  <si>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</si>
  <si>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</si>
  <si>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</si>
  <si>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</si>
  <si>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</si>
  <si>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</si>
  <si>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</si>
  <si>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</si>
  <si>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</si>
  <si>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</si>
  <si>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</si>
  <si>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</si>
  <si>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</si>
  <si>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</si>
  <si>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</si>
  <si>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</si>
  <si>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</si>
  <si>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</si>
  <si>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</si>
  <si>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</si>
  <si>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</si>
  <si>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</si>
  <si>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</si>
  <si>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</si>
  <si>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</si>
  <si>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</si>
  <si>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</si>
  <si>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</si>
  <si>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</si>
  <si>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</si>
  <si>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</si>
  <si>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</si>
  <si>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</si>
  <si>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</si>
  <si>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</si>
  <si>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</si>
  <si>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</si>
  <si>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</si>
  <si>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</si>
  <si>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</si>
  <si>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</si>
  <si>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</si>
  <si>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</si>
  <si>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</si>
  <si>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</si>
  <si>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</si>
  <si>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</si>
  <si>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</si>
  <si>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</si>
  <si>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</si>
  <si>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</si>
  <si>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</si>
  <si>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</si>
  <si>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</si>
  <si>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</si>
  <si>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</si>
  <si>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</si>
  <si>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</si>
  <si>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</si>
  <si>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</si>
  <si>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</si>
  <si>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</si>
  <si>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</si>
  <si>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</si>
  <si>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</si>
  <si>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</si>
  <si>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</si>
  <si>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</si>
  <si>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</si>
  <si>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</si>
  <si>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</si>
  <si>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</si>
  <si>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</si>
  <si>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</si>
  <si>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</si>
  <si>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</si>
  <si>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</si>
  <si>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</si>
  <si>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</si>
  <si>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</si>
  <si>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</si>
  <si>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</si>
  <si>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</si>
  <si>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</si>
  <si>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</si>
  <si>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</si>
  <si>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</si>
  <si>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</si>
  <si>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</si>
  <si>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</si>
  <si>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</si>
  <si>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</si>
  <si>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</si>
  <si>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</si>
  <si>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</si>
  <si>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</si>
  <si>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</si>
  <si>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</si>
  <si>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</si>
  <si>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</si>
  <si>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</si>
  <si>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</si>
  <si>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</si>
  <si>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</si>
  <si>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</si>
  <si>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</si>
  <si>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</si>
  <si>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</si>
  <si>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</si>
  <si>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</si>
  <si>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</si>
  <si>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</si>
  <si>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</si>
  <si>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</si>
  <si>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</si>
  <si>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</si>
  <si>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</si>
  <si>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</si>
  <si>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</si>
  <si>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</si>
  <si>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</si>
  <si>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</si>
  <si>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</si>
  <si>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</si>
  <si>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</si>
  <si>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</si>
  <si>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</si>
  <si>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</si>
  <si>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</si>
  <si>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</si>
  <si>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</si>
  <si>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</si>
  <si>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</si>
  <si>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</si>
  <si>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</si>
  <si>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</si>
  <si>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</si>
  <si>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</si>
  <si>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</si>
  <si>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</si>
  <si>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</si>
  <si>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</si>
  <si>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</si>
  <si>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</si>
  <si>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</si>
  <si>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</si>
  <si>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</si>
  <si>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</si>
  <si>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</si>
  <si>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</si>
  <si>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</si>
  <si>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</si>
  <si>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</si>
  <si>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</si>
  <si>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</si>
  <si>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</si>
  <si>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</si>
  <si>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</si>
  <si>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</si>
  <si>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</si>
  <si>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</si>
  <si>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</si>
  <si>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</si>
  <si>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</si>
  <si>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</si>
  <si>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</si>
  <si>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</si>
  <si>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</si>
  <si>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</si>
  <si>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</si>
  <si>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</si>
  <si>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</si>
  <si>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</si>
  <si>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</si>
  <si>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</si>
  <si>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</si>
  <si>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</si>
  <si>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</si>
  <si>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</si>
  <si>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</si>
  <si>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</si>
  <si>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</si>
  <si>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</si>
  <si>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</si>
  <si>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</si>
  <si>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</si>
  <si>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</si>
  <si>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</si>
  <si>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</si>
  <si>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</si>
  <si>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</si>
  <si>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</si>
  <si>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</si>
  <si>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</si>
  <si>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</si>
  <si>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</si>
  <si>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</si>
  <si>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</si>
  <si>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</si>
  <si>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</si>
  <si>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</si>
  <si>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</si>
  <si>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</si>
  <si>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</si>
  <si>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</si>
  <si>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</si>
  <si>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</si>
  <si>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</si>
  <si>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</si>
  <si>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</si>
  <si>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</si>
  <si>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</si>
  <si>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</si>
  <si>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</si>
  <si>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</si>
  <si>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</si>
  <si>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</si>
  <si>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</si>
  <si>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</si>
  <si>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</si>
  <si>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</si>
  <si>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</si>
  <si>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</si>
  <si>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</si>
  <si>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</si>
  <si>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</si>
  <si>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</si>
  <si>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</si>
  <si>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</si>
  <si>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</si>
  <si>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</si>
  <si>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</si>
  <si>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</si>
  <si>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</si>
  <si>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</si>
  <si>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</si>
  <si>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</si>
  <si>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</si>
  <si>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</si>
  <si>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</si>
  <si>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</si>
  <si>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</si>
  <si>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</si>
  <si>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</si>
  <si>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</si>
  <si>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</si>
  <si>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</si>
  <si>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</si>
  <si>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</si>
  <si>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</si>
  <si>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</si>
  <si>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</si>
  <si>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</si>
  <si>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</si>
  <si>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</si>
  <si>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</si>
  <si>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</si>
  <si>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</si>
  <si>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</si>
  <si>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</si>
  <si>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</si>
  <si>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</si>
  <si>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</si>
  <si>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</si>
  <si>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</si>
  <si>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</si>
  <si>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</si>
  <si>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</si>
  <si>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</si>
  <si>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</si>
  <si>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</si>
  <si>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</si>
  <si>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</si>
  <si>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</si>
  <si>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</si>
  <si>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</si>
  <si>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</si>
  <si>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</si>
  <si>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</si>
  <si>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</si>
  <si>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</si>
  <si>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</si>
  <si>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</si>
  <si>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</si>
  <si>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</si>
  <si>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</si>
  <si>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</si>
  <si>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</si>
  <si>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</si>
  <si>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</si>
  <si>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</si>
  <si>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</si>
  <si>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</si>
  <si>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</si>
  <si>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</si>
  <si>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</si>
  <si>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</si>
  <si>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</si>
  <si>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</si>
  <si>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</si>
  <si>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</si>
  <si>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</si>
  <si>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</si>
  <si>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</si>
  <si>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</si>
  <si>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</si>
  <si>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</si>
  <si>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</si>
  <si>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</si>
  <si>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</si>
  <si>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</si>
  <si>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</si>
  <si>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</si>
  <si>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</si>
  <si>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</si>
  <si>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</si>
  <si>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</si>
  <si>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</si>
  <si>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</si>
  <si>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</si>
  <si>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</si>
  <si>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</si>
  <si>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</si>
  <si>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</si>
  <si>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</si>
  <si>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</si>
  <si>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</si>
  <si>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</si>
  <si>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</si>
  <si>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</si>
  <si>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</si>
  <si>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</si>
  <si>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</si>
  <si>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</si>
  <si>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</si>
  <si>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</si>
  <si>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</si>
  <si>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</si>
  <si>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</si>
  <si>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</si>
  <si>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</si>
  <si>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</si>
  <si>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</si>
  <si>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</si>
  <si>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</si>
  <si>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</si>
  <si>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</si>
  <si>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</si>
  <si>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</si>
  <si>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</si>
  <si>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</si>
  <si>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</si>
  <si>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</si>
  <si>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</si>
  <si>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</si>
  <si>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</si>
  <si>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</si>
  <si>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</si>
  <si>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</si>
  <si>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</si>
  <si>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</si>
  <si>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</si>
  <si>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</si>
  <si>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</si>
  <si>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</si>
  <si>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</si>
  <si>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</si>
  <si>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</si>
  <si>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</si>
  <si>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</si>
  <si>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</si>
  <si>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</si>
  <si>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</si>
  <si>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</si>
  <si>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</si>
  <si>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</si>
  <si>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</si>
  <si>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</si>
  <si>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</si>
  <si>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</si>
  <si>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</si>
  <si>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</si>
  <si>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</si>
  <si>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</si>
  <si>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</si>
  <si>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</si>
  <si>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</si>
  <si>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</si>
  <si>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</si>
  <si>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</si>
  <si>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</si>
  <si>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</si>
  <si>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</si>
  <si>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</si>
  <si>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</si>
  <si>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</si>
  <si>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</si>
  <si>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</si>
  <si>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</si>
  <si>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</si>
  <si>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</si>
  <si>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</si>
  <si>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</si>
  <si>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</si>
  <si>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</si>
  <si>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</si>
  <si>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</si>
  <si>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</si>
  <si>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</si>
  <si>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</si>
  <si>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</si>
  <si>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</si>
  <si>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</si>
  <si>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</si>
  <si>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</si>
  <si>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</si>
  <si>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</si>
  <si>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</si>
  <si>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</si>
  <si>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</si>
  <si>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</si>
  <si>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</si>
  <si>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</si>
  <si>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</si>
  <si>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</si>
  <si>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</si>
  <si>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</si>
  <si>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</si>
  <si>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</si>
  <si>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</si>
  <si>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</si>
  <si>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</si>
  <si>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</si>
  <si>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</si>
  <si>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</si>
  <si>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</si>
  <si>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</si>
  <si>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</si>
  <si>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</si>
  <si>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</si>
  <si>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</si>
  <si>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</si>
  <si>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</si>
  <si>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</si>
  <si>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</si>
  <si>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</si>
  <si>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</si>
  <si>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</si>
  <si>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</si>
  <si>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</si>
  <si>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</si>
  <si>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</si>
  <si>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</si>
  <si>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</si>
  <si>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</si>
  <si>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</si>
  <si>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</si>
  <si>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</si>
  <si>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</si>
  <si>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</si>
  <si>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</si>
  <si>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</si>
  <si>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</si>
  <si>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</si>
  <si>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</si>
  <si>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</si>
  <si>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</si>
  <si>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</si>
  <si>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</si>
  <si>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</si>
  <si>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</si>
  <si>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</si>
  <si>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</si>
  <si>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</si>
  <si>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</si>
  <si>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</si>
  <si>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</si>
  <si>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</si>
  <si>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</si>
  <si>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</si>
  <si>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</si>
  <si>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</si>
  <si>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</si>
  <si>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</si>
  <si>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</si>
  <si>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</si>
  <si>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</si>
  <si>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</si>
  <si>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</si>
  <si>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</si>
  <si>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</si>
  <si>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</si>
  <si>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</si>
  <si>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</si>
  <si>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</si>
  <si>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</si>
  <si>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</si>
  <si>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</si>
  <si>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</si>
  <si>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</si>
  <si>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</si>
  <si>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</si>
  <si>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</si>
  <si>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</si>
  <si>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</si>
  <si>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</si>
  <si>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</si>
  <si>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</si>
  <si>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</si>
  <si>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</si>
  <si>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</si>
  <si>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</si>
  <si>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</si>
  <si>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</si>
  <si>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</si>
  <si>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</si>
  <si>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</si>
  <si>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</si>
  <si>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</si>
  <si>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</si>
  <si>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</si>
  <si>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</si>
  <si>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</si>
  <si>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</si>
  <si>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</si>
  <si>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</si>
  <si>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</si>
  <si>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</si>
  <si>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</si>
  <si>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</si>
  <si>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</si>
  <si>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</si>
  <si>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</si>
  <si>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</si>
  <si>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</si>
  <si>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</si>
  <si>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</si>
  <si>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</si>
  <si>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</si>
  <si>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</si>
  <si>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</si>
  <si>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</si>
  <si>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</si>
  <si>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</si>
  <si>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</si>
  <si>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</si>
  <si>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</si>
  <si>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</si>
  <si>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</si>
  <si>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</si>
  <si>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</si>
  <si>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</si>
  <si>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</si>
  <si>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</si>
  <si>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</si>
  <si>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</si>
  <si>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</si>
  <si>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</si>
  <si>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</si>
  <si>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</si>
  <si>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</si>
  <si>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</si>
  <si>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</si>
  <si>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</si>
  <si>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</si>
  <si>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</si>
  <si>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</si>
  <si>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</si>
  <si>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</si>
  <si>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</si>
  <si>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</si>
  <si>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</si>
  <si>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</si>
  <si>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</si>
  <si>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</si>
  <si>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</si>
  <si>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</si>
  <si>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</si>
  <si>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</si>
  <si>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</si>
  <si>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</si>
  <si>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</si>
  <si>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</si>
  <si>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</si>
  <si>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</si>
  <si>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</si>
  <si>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</si>
  <si>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</si>
  <si>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</si>
  <si>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</si>
  <si>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</si>
  <si>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</si>
  <si>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</si>
  <si>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</si>
  <si>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</si>
  <si>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</si>
  <si>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</si>
  <si>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</si>
  <si>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</si>
  <si>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</si>
  <si>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</si>
  <si>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</si>
  <si>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</si>
  <si>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</si>
  <si>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</si>
  <si>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</si>
  <si>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</si>
  <si>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</si>
  <si>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</si>
  <si>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</si>
  <si>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</si>
  <si>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</si>
  <si>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</si>
  <si>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</si>
  <si>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</si>
  <si>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</si>
  <si>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</si>
  <si>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</si>
  <si>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</si>
  <si>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</si>
  <si>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</si>
  <si>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</si>
  <si>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</si>
  <si>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</si>
  <si>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</si>
  <si>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</si>
  <si>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</si>
  <si>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</si>
  <si>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</si>
  <si>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</si>
  <si>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</si>
  <si>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</si>
  <si>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</si>
  <si>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</si>
  <si>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</si>
  <si>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</si>
  <si>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</si>
  <si>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</si>
  <si>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</si>
  <si>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</si>
  <si>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</si>
  <si>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</si>
  <si>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</si>
  <si>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</si>
  <si>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</si>
  <si>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</si>
  <si>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</si>
  <si>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</si>
  <si>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</si>
  <si>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</si>
  <si>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</si>
  <si>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</si>
  <si>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</si>
  <si>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</si>
  <si>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</si>
  <si>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</si>
  <si>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</si>
  <si>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</si>
  <si>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</si>
  <si>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</si>
  <si>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</si>
  <si>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</si>
  <si>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</si>
  <si>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</si>
  <si>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</si>
  <si>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</si>
  <si>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</si>
  <si>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</si>
  <si>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</si>
  <si>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</si>
  <si>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</si>
  <si>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</si>
  <si>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</si>
  <si>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</si>
  <si>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</si>
  <si>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</si>
  <si>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</si>
  <si>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</si>
  <si>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</si>
  <si>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</si>
  <si>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</si>
  <si>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</si>
  <si>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</si>
  <si>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</si>
  <si>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</si>
  <si>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</si>
  <si>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</si>
  <si>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</si>
  <si>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</si>
  <si>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</si>
  <si>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</si>
  <si>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</si>
  <si>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</si>
  <si>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</si>
  <si>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</si>
  <si>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</si>
  <si>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</si>
  <si>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</si>
  <si>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</si>
  <si>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</si>
  <si>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</si>
  <si>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</si>
  <si>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</si>
  <si>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</si>
  <si>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</si>
  <si>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</si>
  <si>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</si>
  <si>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</si>
  <si>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</si>
  <si>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</si>
  <si>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</si>
  <si>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</si>
  <si>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</si>
  <si>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</si>
  <si>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</si>
  <si>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</si>
  <si>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</si>
  <si>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</si>
  <si>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</si>
  <si>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</si>
  <si>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</si>
  <si>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</si>
  <si>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</si>
  <si>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</si>
  <si>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</si>
  <si>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</si>
  <si>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</si>
  <si>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</si>
  <si>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</si>
  <si>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</si>
  <si>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</si>
  <si>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</si>
  <si>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</si>
  <si>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</si>
  <si>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</si>
  <si>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</si>
  <si>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</si>
  <si>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</si>
  <si>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</si>
  <si>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</si>
  <si>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</si>
  <si>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</si>
  <si>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</si>
  <si>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</si>
  <si>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</si>
  <si>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</si>
  <si>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</si>
  <si>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</si>
  <si>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</si>
  <si>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</si>
  <si>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</si>
  <si>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</si>
  <si>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</si>
  <si>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</si>
  <si>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</si>
  <si>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</si>
  <si>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</si>
  <si>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</si>
  <si>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</si>
  <si>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</si>
  <si>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</si>
  <si>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</si>
  <si>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</si>
  <si>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</si>
  <si>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</si>
  <si>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</si>
  <si>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</si>
  <si>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</si>
  <si>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</si>
  <si>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</si>
  <si>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</si>
  <si>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</si>
  <si>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</si>
  <si>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</si>
  <si>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</si>
  <si>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</si>
  <si>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</si>
  <si>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</si>
  <si>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</si>
  <si>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</si>
  <si>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</si>
  <si>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</si>
  <si>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</si>
  <si>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</si>
  <si>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</si>
  <si>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</si>
  <si>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</si>
  <si>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</si>
  <si>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</si>
  <si>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</si>
  <si>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</si>
  <si>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</si>
  <si>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</si>
  <si>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</si>
  <si>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</si>
  <si>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</si>
  <si>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</si>
  <si>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</si>
  <si>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</si>
  <si>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</si>
  <si>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</si>
  <si>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</si>
  <si>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</si>
  <si>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</si>
  <si>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</si>
  <si>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</si>
  <si>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</si>
  <si>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</si>
  <si>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</si>
  <si>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</si>
  <si>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</si>
  <si>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</si>
  <si>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</si>
  <si>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</si>
  <si>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</si>
  <si>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</si>
  <si>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</si>
  <si>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</si>
  <si>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</si>
  <si>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</si>
  <si>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</si>
  <si>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</si>
  <si>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</si>
  <si>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</si>
  <si>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</si>
  <si>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</si>
  <si>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</si>
  <si>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</si>
  <si>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</si>
  <si>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</si>
  <si>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</si>
  <si>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</si>
  <si>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</si>
  <si>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</si>
  <si>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</si>
  <si>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</si>
  <si>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</si>
  <si>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</si>
  <si>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</si>
  <si>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</si>
  <si>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</si>
  <si>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</si>
  <si>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</si>
  <si>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</si>
  <si>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</si>
  <si>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</si>
  <si>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</si>
  <si>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</si>
  <si>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</si>
  <si>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</si>
  <si>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</si>
  <si>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</si>
  <si>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</si>
  <si>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</si>
  <si>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</si>
  <si>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</si>
  <si>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</si>
  <si>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</si>
  <si>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</si>
  <si>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</si>
  <si>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</si>
  <si>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</si>
  <si>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</si>
  <si>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</si>
  <si>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</si>
  <si>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</si>
  <si>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</si>
  <si>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</si>
  <si>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</si>
  <si>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</si>
  <si>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</si>
  <si>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</si>
  <si>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</si>
  <si>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</si>
  <si>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</si>
  <si>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</si>
  <si>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</si>
  <si>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</si>
  <si>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</si>
  <si>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</si>
  <si>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</si>
  <si>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</si>
  <si>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</si>
  <si>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</si>
  <si>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</si>
  <si>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</si>
  <si>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</si>
  <si>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</si>
  <si>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</si>
  <si>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</si>
  <si>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</si>
  <si>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</si>
  <si>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</si>
  <si>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</si>
  <si>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</si>
  <si>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</si>
  <si>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</si>
  <si>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</si>
  <si>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</si>
  <si>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</si>
  <si>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</si>
  <si>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</si>
  <si>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</si>
  <si>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</si>
  <si>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</si>
  <si>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</si>
  <si>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</si>
  <si>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</si>
  <si>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</si>
  <si>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</si>
  <si>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</si>
  <si>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</si>
  <si>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</si>
  <si>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</si>
  <si>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</si>
  <si>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</si>
  <si>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</si>
  <si>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</si>
  <si>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</si>
  <si>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</si>
  <si>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</si>
  <si>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</si>
  <si>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</si>
  <si>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</si>
  <si>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</si>
  <si>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</si>
  <si>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</si>
  <si>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</si>
  <si>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</si>
  <si>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</si>
  <si>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</si>
  <si>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</si>
  <si>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</si>
  <si>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</si>
  <si>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</si>
  <si>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</si>
  <si>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</si>
  <si>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</si>
  <si>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</si>
  <si>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</si>
  <si>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</si>
  <si>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</si>
  <si>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</si>
  <si>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</si>
  <si>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</si>
  <si>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</si>
  <si>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</si>
  <si>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</si>
  <si>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</si>
  <si>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</si>
  <si>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</si>
  <si>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</si>
  <si>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</si>
  <si>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</si>
  <si>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</si>
  <si>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</si>
  <si>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</si>
  <si>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</si>
  <si>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</si>
  <si>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</si>
  <si>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</si>
  <si>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</si>
  <si>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</si>
  <si>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</si>
  <si>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</si>
  <si>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</si>
  <si>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</si>
  <si>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</si>
  <si>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</si>
  <si>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</si>
  <si>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</si>
  <si>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</si>
  <si>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</si>
  <si>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</si>
  <si>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</si>
  <si>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</si>
  <si>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</si>
  <si>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</si>
  <si>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</si>
  <si>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</si>
  <si>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</si>
  <si>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</si>
  <si>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</si>
  <si>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</si>
  <si>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</si>
  <si>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</si>
  <si>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</si>
  <si>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</si>
  <si>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</si>
  <si>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</si>
  <si>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</si>
  <si>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</si>
  <si>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</si>
  <si>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</si>
  <si>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</si>
  <si>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</si>
  <si>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</si>
  <si>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</si>
  <si>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</si>
  <si>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</si>
  <si>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</si>
  <si>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</si>
  <si>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</si>
  <si>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</si>
  <si>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</si>
  <si>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</si>
  <si>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</si>
  <si>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</si>
  <si>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</si>
  <si>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</si>
  <si>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</si>
  <si>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</si>
  <si>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</si>
  <si>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</si>
  <si>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</si>
  <si>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</si>
  <si>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</si>
  <si>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</si>
  <si>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</si>
  <si>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</si>
  <si>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</si>
  <si>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</si>
  <si>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</si>
  <si>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</si>
  <si>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</si>
  <si>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</si>
  <si>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</si>
  <si>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</si>
  <si>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</si>
  <si>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</si>
  <si>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</si>
  <si>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</si>
  <si>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</si>
  <si>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</si>
  <si>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</si>
  <si>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</si>
  <si>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</si>
  <si>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</si>
  <si>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</si>
  <si>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</si>
  <si>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</si>
  <si>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</si>
  <si>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</si>
  <si>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</si>
  <si>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</si>
  <si>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</si>
  <si>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</si>
  <si>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</si>
  <si>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</si>
  <si>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</si>
  <si>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</si>
  <si>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</si>
  <si>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</si>
  <si>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</si>
  <si>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</si>
  <si>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</si>
  <si>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</si>
  <si>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</si>
  <si>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</si>
  <si>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</si>
  <si>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</si>
  <si>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</si>
  <si>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</si>
  <si>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</si>
  <si>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</si>
  <si>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</si>
  <si>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</si>
  <si>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</si>
  <si>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</si>
  <si>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</si>
  <si>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</si>
  <si>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</si>
  <si>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</si>
  <si>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</si>
  <si>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</si>
  <si>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</si>
  <si>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</si>
  <si>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</si>
  <si>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</si>
  <si>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</si>
  <si>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</si>
  <si>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</si>
  <si>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</si>
  <si>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</si>
  <si>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</si>
  <si>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</si>
  <si>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</si>
  <si>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</si>
  <si>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</si>
  <si>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</si>
  <si>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</si>
  <si>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</si>
  <si>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</si>
  <si>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</si>
  <si>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</si>
  <si>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</si>
  <si>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</si>
  <si>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</si>
  <si>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</si>
  <si>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</si>
  <si>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</si>
  <si>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</si>
  <si>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</si>
  <si>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</si>
  <si>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</si>
  <si>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</si>
  <si>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</si>
  <si>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</si>
  <si>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</si>
  <si>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</si>
  <si>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</si>
  <si>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</si>
  <si>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</si>
  <si>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</si>
  <si>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</si>
  <si>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</si>
  <si>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</si>
  <si>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</si>
  <si>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</si>
  <si>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</si>
  <si>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</si>
  <si>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</si>
  <si>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</si>
  <si>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</si>
  <si>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</si>
  <si>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</si>
  <si>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</si>
  <si>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</si>
  <si>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</si>
  <si>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</si>
  <si>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</si>
  <si>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</si>
  <si>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</si>
  <si>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</si>
  <si>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</si>
  <si>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</si>
  <si>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</si>
  <si>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</si>
  <si>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</si>
  <si>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</si>
  <si>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</si>
  <si>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</si>
  <si>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</si>
  <si>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</si>
  <si>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</si>
  <si>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</si>
  <si>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</si>
  <si>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</si>
  <si>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</si>
  <si>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</si>
  <si>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</si>
  <si>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</si>
  <si>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</si>
  <si>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</si>
  <si>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</si>
  <si>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</si>
  <si>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</si>
  <si>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</si>
  <si>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</si>
  <si>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</si>
  <si>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</si>
  <si>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</si>
  <si>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</si>
  <si>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</si>
  <si>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</si>
  <si>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</si>
  <si>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</si>
  <si>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</si>
  <si>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</si>
  <si>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</si>
  <si>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</si>
  <si>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</si>
  <si>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</si>
  <si>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</si>
  <si>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</si>
  <si>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</si>
  <si>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</si>
  <si>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</si>
  <si>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</si>
  <si>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</si>
  <si>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</si>
  <si>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</si>
  <si>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</si>
  <si>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</si>
  <si>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</si>
  <si>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</si>
  <si>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</si>
  <si>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</si>
  <si>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</si>
  <si>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</si>
  <si>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</si>
  <si>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</si>
  <si>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</si>
  <si>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</si>
  <si>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</si>
  <si>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</si>
  <si>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</si>
  <si>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</si>
  <si>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</si>
  <si>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</si>
  <si>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</si>
  <si>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</si>
  <si>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</si>
  <si>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</si>
  <si>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</si>
  <si>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</si>
  <si>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</si>
  <si>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</si>
  <si>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</si>
  <si>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</si>
  <si>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</si>
  <si>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</si>
  <si>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</si>
  <si>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</si>
  <si>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</si>
  <si>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</si>
  <si>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</si>
  <si>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</si>
  <si>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</si>
  <si>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</si>
  <si>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</si>
  <si>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</si>
  <si>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</si>
  <si>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</si>
  <si>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</si>
  <si>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</si>
  <si>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</si>
  <si>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</si>
  <si>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</si>
  <si>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</si>
  <si>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</si>
  <si>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</si>
  <si>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</si>
  <si>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</si>
  <si>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</si>
  <si>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</si>
  <si>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</si>
  <si>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</si>
  <si>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</si>
  <si>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</si>
  <si>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</si>
  <si>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</si>
  <si>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</si>
  <si>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</si>
  <si>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</si>
  <si>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</si>
  <si>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</si>
  <si>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</si>
  <si>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</si>
  <si>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</si>
  <si>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</si>
  <si>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</si>
  <si>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</si>
  <si>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</si>
  <si>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</si>
  <si>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</si>
  <si>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</si>
  <si>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</si>
  <si>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</si>
  <si>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</si>
  <si>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</si>
  <si>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</si>
  <si>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</si>
  <si>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</si>
  <si>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</si>
  <si>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</si>
  <si>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</si>
  <si>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</si>
  <si>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</si>
  <si>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</si>
  <si>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</si>
  <si>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</si>
  <si>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</si>
  <si>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</si>
  <si>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</si>
  <si>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</si>
  <si>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</si>
  <si>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</si>
  <si>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</si>
  <si>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</si>
  <si>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</si>
  <si>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</si>
  <si>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</si>
  <si>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</si>
  <si>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</si>
  <si>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</si>
  <si>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</si>
  <si>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</si>
  <si>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</si>
  <si>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</si>
  <si>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</si>
  <si>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</si>
  <si>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</si>
  <si>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</si>
  <si>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</si>
  <si>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</si>
  <si>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</si>
  <si>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</si>
  <si>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</si>
  <si>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</si>
  <si>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</si>
  <si>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</si>
  <si>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</si>
  <si>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</si>
  <si>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</si>
  <si>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</si>
  <si>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</si>
  <si>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</si>
  <si>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</si>
  <si>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</si>
  <si>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</si>
  <si>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</si>
  <si>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</si>
  <si>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</si>
  <si>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</si>
  <si>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</si>
  <si>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</si>
  <si>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</si>
  <si>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</si>
  <si>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</si>
  <si>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</si>
  <si>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</si>
  <si>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</si>
  <si>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</si>
  <si>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</si>
  <si>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</si>
  <si>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</si>
  <si>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</si>
  <si>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</si>
  <si>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</si>
  <si>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</si>
  <si>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</si>
  <si>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</si>
  <si>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</si>
  <si>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</si>
  <si>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</si>
  <si>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</si>
  <si>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</si>
  <si>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</si>
  <si>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</si>
  <si>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</si>
  <si>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</si>
  <si>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</si>
  <si>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</si>
  <si>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</si>
  <si>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</si>
  <si>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</si>
  <si>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</si>
  <si>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</si>
  <si>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</si>
  <si>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</si>
  <si>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</si>
  <si>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</si>
  <si>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</si>
  <si>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</si>
  <si>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</si>
  <si>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</si>
  <si>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</si>
  <si>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</si>
  <si>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</si>
  <si>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</si>
  <si>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</si>
  <si>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</si>
  <si>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</si>
  <si>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</si>
  <si>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</si>
  <si>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</si>
  <si>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</si>
  <si>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</si>
  <si>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</si>
  <si>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</si>
  <si>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</si>
  <si>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</si>
  <si>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</si>
  <si>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</si>
  <si>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</si>
  <si>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</si>
  <si>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</si>
  <si>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</si>
  <si>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</si>
  <si>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</si>
  <si>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</si>
  <si>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</si>
  <si>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</si>
  <si>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</si>
  <si>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</si>
  <si>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</si>
  <si>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</si>
  <si>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</si>
  <si>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</si>
  <si>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</si>
  <si>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</si>
  <si>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</si>
  <si>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</si>
  <si>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</si>
  <si>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</si>
  <si>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</si>
  <si>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</si>
  <si>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</si>
  <si>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</si>
  <si>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</si>
  <si>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</si>
  <si>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</si>
  <si>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</si>
  <si>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</si>
  <si>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</si>
  <si>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</si>
  <si>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</si>
  <si>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</si>
  <si>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</si>
  <si>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</si>
  <si>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</si>
  <si>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</si>
  <si>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</si>
  <si>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</si>
  <si>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</si>
  <si>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</si>
  <si>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</si>
  <si>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</si>
  <si>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</si>
  <si>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</si>
  <si>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</si>
  <si>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</si>
  <si>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</si>
  <si>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</si>
  <si>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</si>
  <si>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</si>
  <si>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</si>
  <si>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</si>
  <si>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</si>
  <si>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</si>
  <si>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</si>
  <si>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</si>
  <si>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</si>
  <si>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</si>
  <si>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</si>
  <si>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</si>
  <si>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</si>
  <si>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</si>
  <si>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</si>
  <si>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</si>
  <si>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</si>
  <si>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</si>
  <si>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</si>
  <si>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</si>
  <si>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</si>
  <si>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</si>
  <si>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</si>
  <si>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</si>
  <si>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</si>
  <si>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</si>
  <si>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</si>
  <si>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</si>
  <si>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</si>
  <si>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</si>
  <si>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</si>
  <si>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</si>
  <si>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</si>
  <si>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</si>
  <si>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</si>
  <si>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</si>
  <si>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</si>
  <si>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</si>
  <si>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</si>
  <si>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</si>
  <si>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</si>
  <si>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</si>
  <si>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</si>
  <si>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</si>
  <si>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</si>
  <si>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</si>
  <si>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</si>
  <si>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</si>
  <si>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</si>
  <si>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</si>
  <si>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</si>
  <si>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</si>
  <si>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</si>
  <si>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</si>
  <si>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</si>
  <si>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</si>
  <si>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</si>
  <si>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</si>
  <si>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</si>
  <si>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</si>
  <si>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</si>
  <si>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</si>
  <si>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</si>
  <si>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</si>
  <si>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</si>
  <si>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</si>
  <si>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</si>
  <si>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</si>
  <si>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</si>
  <si>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</si>
  <si>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</si>
  <si>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</si>
  <si>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</si>
  <si>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</si>
  <si>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</si>
  <si>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</si>
  <si>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</si>
  <si>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</si>
  <si>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</si>
  <si>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</si>
  <si>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</si>
  <si>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</si>
  <si>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</si>
  <si>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</si>
  <si>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</si>
  <si>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</si>
  <si>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</si>
  <si>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</si>
  <si>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</si>
  <si>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</si>
  <si>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</si>
  <si>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</si>
  <si>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</si>
  <si>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</si>
  <si>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</si>
  <si>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</si>
  <si>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</si>
  <si>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</si>
  <si>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</si>
  <si>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</si>
  <si>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</si>
  <si>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</si>
  <si>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</si>
  <si>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</si>
  <si>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</si>
  <si>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</si>
  <si>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</si>
  <si>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</si>
  <si>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</si>
  <si>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</si>
  <si>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</si>
  <si>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</si>
  <si>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</si>
  <si>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</si>
  <si>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</si>
  <si>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</si>
  <si>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</si>
  <si>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</si>
  <si>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</si>
  <si>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</si>
  <si>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</si>
  <si>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</si>
  <si>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</si>
  <si>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</si>
  <si>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</si>
  <si>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</si>
  <si>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</si>
  <si>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</si>
  <si>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</si>
  <si>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</si>
  <si>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</si>
  <si>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</si>
  <si>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</si>
  <si>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</si>
  <si>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</si>
  <si>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</si>
  <si>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</si>
  <si>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</si>
  <si>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</si>
  <si>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</si>
  <si>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</si>
  <si>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</si>
  <si>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</si>
  <si>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</si>
  <si>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</si>
  <si>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</si>
  <si>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</si>
  <si>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</si>
  <si>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</si>
  <si>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</si>
  <si>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</si>
  <si>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</si>
  <si>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</si>
  <si>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</si>
  <si>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</si>
  <si>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</si>
  <si>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</si>
  <si>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</si>
  <si>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</si>
  <si>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</si>
  <si>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</si>
  <si>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</si>
  <si>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</si>
  <si>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</si>
  <si>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</si>
  <si>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</si>
  <si>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</si>
  <si>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</si>
  <si>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</si>
  <si>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</si>
  <si>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</si>
  <si>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</si>
  <si>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</si>
  <si>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</si>
  <si>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</si>
  <si>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</si>
  <si>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</si>
  <si>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</si>
  <si>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</si>
  <si>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</si>
  <si>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</si>
  <si>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</si>
  <si>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</si>
  <si>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</si>
  <si>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</si>
  <si>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</si>
  <si>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</si>
  <si>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</si>
  <si>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</si>
  <si>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</si>
  <si>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</si>
  <si>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</si>
  <si>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</si>
  <si>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</si>
  <si>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</si>
  <si>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</si>
  <si>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</si>
  <si>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</si>
  <si>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</si>
  <si>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</si>
  <si>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</si>
  <si>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</si>
  <si>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</si>
  <si>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</si>
  <si>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</si>
  <si>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</si>
  <si>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</si>
  <si>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</si>
  <si>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</si>
  <si>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</si>
  <si>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</si>
  <si>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</si>
  <si>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</si>
  <si>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</si>
  <si>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</si>
  <si>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</si>
  <si>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</si>
  <si>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</si>
  <si>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</si>
  <si>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</si>
  <si>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</si>
  <si>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</si>
  <si>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</si>
  <si>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</si>
  <si>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</si>
  <si>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</si>
  <si>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</si>
  <si>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</si>
  <si>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</si>
  <si>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</si>
  <si>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</si>
  <si>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</si>
  <si>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</si>
  <si>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</si>
  <si>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</si>
  <si>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</si>
  <si>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</si>
  <si>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</si>
  <si>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</si>
  <si>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</si>
  <si>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</si>
  <si>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</si>
  <si>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</si>
  <si>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</si>
  <si>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</si>
  <si>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</si>
  <si>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</si>
  <si>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</si>
  <si>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</si>
  <si>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</si>
  <si>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</si>
  <si>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</si>
  <si>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</si>
  <si>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</si>
  <si>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</si>
  <si>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</si>
  <si>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</si>
  <si>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</si>
  <si>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</si>
  <si>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</si>
  <si>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</si>
  <si>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</si>
  <si>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</si>
  <si>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</si>
  <si>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</si>
  <si>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</si>
  <si>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</si>
  <si>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</si>
  <si>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</si>
  <si>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</si>
  <si>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</si>
  <si>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</si>
  <si>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</si>
  <si>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</si>
  <si>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</si>
  <si>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</si>
  <si>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</si>
  <si>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</si>
  <si>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</si>
  <si>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</si>
  <si>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</si>
  <si>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</si>
  <si>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</si>
  <si>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</si>
  <si>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</si>
  <si>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</si>
  <si>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</si>
  <si>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</si>
  <si>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</si>
  <si>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</si>
  <si>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</si>
  <si>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</si>
  <si>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</si>
  <si>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</si>
  <si>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</si>
  <si>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</si>
  <si>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</si>
  <si>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</si>
  <si>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</si>
  <si>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</si>
  <si>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</si>
  <si>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</si>
  <si>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</si>
  <si>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</si>
  <si>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</si>
  <si>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</si>
  <si>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</si>
  <si>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</si>
  <si>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</si>
  <si>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</si>
  <si>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</si>
  <si>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</si>
  <si>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</si>
  <si>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</si>
  <si>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</si>
  <si>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</si>
  <si>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</si>
  <si>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</si>
  <si>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</si>
  <si>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</si>
  <si>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</si>
  <si>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</si>
  <si>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</si>
  <si>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</si>
  <si>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</si>
  <si>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</si>
  <si>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</si>
  <si>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</si>
  <si>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</si>
  <si>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</si>
  <si>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</si>
  <si>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</si>
  <si>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</si>
  <si>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</si>
  <si>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</si>
  <si>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</si>
  <si>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</si>
  <si>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</si>
  <si>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</si>
  <si>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</si>
  <si>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</si>
  <si>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</si>
  <si>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</si>
  <si>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</si>
  <si>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</si>
  <si>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</si>
  <si>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</si>
  <si>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</si>
  <si>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</si>
  <si>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</si>
  <si>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</si>
  <si>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</si>
  <si>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</si>
  <si>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</si>
  <si>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</si>
  <si>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</si>
  <si>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</si>
  <si>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</si>
  <si>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</si>
  <si>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</si>
  <si>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</si>
  <si>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</si>
  <si>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</si>
  <si>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</si>
  <si>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</si>
  <si>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</si>
  <si>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</si>
  <si>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</si>
  <si>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</si>
  <si>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</si>
  <si>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</si>
  <si>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</si>
  <si>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</si>
  <si>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</si>
  <si>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</si>
  <si>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</si>
  <si>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</si>
  <si>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</si>
  <si>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</si>
  <si>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</si>
  <si>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</si>
  <si>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</si>
  <si>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</si>
  <si>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</si>
  <si>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</si>
  <si>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</si>
  <si>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</si>
  <si>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</si>
  <si>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</si>
  <si>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</si>
  <si>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</si>
  <si>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</si>
  <si>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</si>
  <si>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</si>
  <si>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</si>
  <si>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</si>
  <si>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</si>
  <si>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</si>
  <si>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</si>
  <si>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</si>
  <si>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</si>
  <si>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</si>
  <si>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</si>
  <si>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</si>
  <si>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</si>
  <si>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</si>
  <si>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</si>
  <si>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</si>
  <si>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</si>
  <si>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</si>
  <si>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</si>
  <si>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</si>
  <si>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</si>
  <si>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</si>
  <si>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</si>
  <si>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</si>
  <si>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</si>
  <si>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</si>
  <si>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</si>
  <si>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</si>
  <si>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</si>
  <si>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</si>
  <si>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</si>
  <si>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</si>
  <si>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</si>
  <si>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</si>
  <si>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</si>
  <si>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</si>
  <si>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</si>
  <si>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</si>
  <si>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</si>
  <si>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</si>
  <si>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</si>
  <si>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</si>
  <si>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</si>
  <si>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</si>
  <si>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</si>
  <si>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</si>
  <si>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</si>
  <si>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</si>
  <si>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</si>
  <si>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</si>
  <si>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</si>
  <si>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</si>
  <si>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</si>
  <si>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</si>
  <si>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</si>
  <si>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</si>
  <si>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</si>
  <si>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</si>
  <si>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</si>
  <si>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</si>
  <si>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</si>
  <si>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</si>
  <si>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</si>
  <si>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</si>
  <si>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</si>
  <si>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</si>
  <si>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</si>
  <si>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</si>
  <si>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</si>
  <si>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</si>
  <si>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</si>
  <si>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</si>
  <si>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</si>
  <si>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</si>
  <si>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</si>
  <si>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</si>
  <si>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</si>
  <si>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</si>
  <si>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</si>
  <si>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</si>
  <si>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</si>
  <si>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</si>
  <si>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</si>
  <si>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</si>
  <si>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</si>
  <si>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</si>
  <si>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</si>
  <si>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</si>
  <si>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</si>
  <si>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</si>
  <si>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</si>
  <si>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</si>
  <si>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</si>
  <si>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</si>
  <si>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</si>
  <si>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</si>
  <si>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</si>
  <si>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</si>
  <si>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</si>
  <si>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</si>
  <si>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</si>
  <si>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</si>
  <si>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</si>
  <si>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</si>
  <si>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</si>
  <si>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</si>
  <si>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</si>
  <si>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</si>
  <si>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</si>
  <si>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</si>
  <si>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</si>
  <si>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</si>
  <si>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</si>
  <si>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</si>
  <si>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</si>
  <si>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</si>
  <si>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</si>
  <si>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</si>
  <si>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</si>
  <si>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</si>
  <si>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</si>
  <si>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</si>
  <si>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</si>
  <si>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</si>
  <si>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</si>
  <si>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</si>
  <si>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</si>
  <si>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</si>
  <si>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</si>
  <si>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</si>
  <si>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</si>
  <si>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</si>
  <si>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</si>
  <si>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</si>
  <si>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</si>
  <si>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</si>
  <si>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</si>
  <si>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</si>
  <si>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</si>
  <si>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</si>
  <si>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</si>
  <si>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</si>
  <si>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</si>
  <si>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</si>
  <si>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</si>
  <si>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</si>
  <si>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</si>
  <si>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</si>
  <si>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</si>
  <si>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</si>
  <si>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</si>
  <si>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</si>
  <si>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</si>
  <si>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</si>
  <si>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</si>
  <si>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</si>
  <si>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</si>
  <si>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</si>
  <si>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</si>
  <si>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</si>
  <si>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</si>
  <si>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</si>
  <si>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</si>
  <si>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</si>
  <si>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</si>
  <si>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</si>
  <si>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</si>
  <si>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</si>
  <si>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</si>
  <si>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</si>
  <si>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</si>
  <si>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</si>
  <si>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</si>
  <si>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</si>
  <si>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</si>
  <si>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</si>
  <si>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</si>
  <si>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</si>
  <si>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</si>
  <si>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</si>
  <si>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</si>
  <si>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</si>
  <si>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</si>
  <si>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</si>
  <si>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</si>
  <si>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</si>
  <si>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</si>
  <si>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</si>
  <si>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</si>
  <si>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</si>
  <si>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</si>
  <si>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</si>
  <si>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</si>
  <si>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</si>
  <si>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</si>
  <si>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</si>
  <si>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</si>
  <si>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</si>
  <si>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</si>
  <si>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</si>
  <si>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</si>
  <si>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</si>
  <si>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</si>
  <si>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</si>
  <si>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</si>
  <si>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</si>
  <si>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</si>
  <si>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</si>
  <si>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</si>
  <si>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</si>
  <si>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</si>
  <si>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</si>
  <si>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</si>
  <si>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</si>
  <si>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</si>
  <si>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</si>
  <si>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</si>
  <si>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</si>
  <si>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</si>
  <si>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</si>
  <si>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</si>
  <si>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</si>
  <si>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</si>
  <si>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</si>
  <si>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</si>
  <si>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</si>
  <si>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</si>
  <si>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</si>
  <si>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</si>
  <si>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</si>
  <si>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</si>
  <si>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</si>
  <si>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</si>
  <si>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</si>
  <si>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</si>
  <si>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</si>
  <si>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</si>
  <si>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</si>
  <si>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</si>
  <si>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</si>
  <si>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</si>
  <si>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</si>
  <si>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</si>
  <si>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</si>
  <si>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</si>
  <si>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</si>
  <si>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</si>
  <si>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</si>
  <si>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</si>
  <si>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</si>
  <si>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</si>
  <si>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</si>
  <si>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</si>
  <si>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</si>
  <si>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</si>
  <si>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</si>
  <si>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</si>
  <si>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</si>
  <si>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</si>
  <si>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</si>
  <si>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</si>
  <si>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</si>
  <si>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</si>
  <si>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</si>
  <si>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</si>
  <si>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</si>
  <si>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</si>
  <si>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</si>
  <si>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</si>
  <si>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</si>
  <si>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</si>
  <si>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</si>
  <si>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</si>
  <si>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</si>
  <si>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</si>
  <si>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</si>
  <si>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</si>
  <si>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</si>
  <si>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</si>
  <si>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</si>
  <si>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</si>
  <si>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</si>
  <si>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</si>
  <si>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</si>
  <si>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</si>
  <si>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</si>
  <si>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</si>
  <si>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</si>
  <si>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</si>
  <si>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</si>
  <si>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</si>
  <si>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</si>
  <si>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</si>
  <si>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</si>
  <si>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</si>
  <si>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</si>
  <si>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</si>
  <si>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</si>
  <si>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</si>
  <si>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</si>
  <si>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</si>
  <si>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</si>
  <si>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</si>
  <si>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</si>
  <si>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</si>
  <si>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</si>
  <si>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</si>
  <si>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</si>
  <si>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</si>
  <si>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</si>
  <si>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</si>
  <si>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</si>
  <si>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</si>
  <si>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</si>
  <si>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</si>
  <si>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</si>
  <si>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</si>
  <si>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</si>
  <si>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</si>
  <si>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</si>
  <si>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</si>
  <si>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</si>
  <si>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</si>
  <si>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</si>
  <si>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</si>
  <si>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</si>
  <si>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</si>
  <si>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</si>
  <si>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</si>
  <si>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</si>
  <si>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</si>
  <si>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</si>
  <si>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</si>
  <si>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</si>
  <si>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</si>
  <si>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</si>
  <si>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</si>
  <si>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</si>
  <si>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</si>
  <si>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</si>
  <si>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</si>
  <si>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</si>
  <si>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</si>
  <si>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</si>
  <si>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</si>
  <si>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</si>
  <si>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</si>
  <si>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</si>
  <si>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</si>
  <si>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</si>
  <si>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</si>
  <si>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</si>
  <si>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</si>
  <si>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</si>
  <si>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</si>
  <si>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</si>
  <si>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</si>
  <si>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</si>
  <si>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</si>
  <si>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</si>
  <si>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</si>
  <si>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</si>
  <si>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</si>
  <si>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</si>
  <si>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</si>
  <si>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</si>
  <si>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</si>
  <si>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</si>
  <si>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</si>
  <si>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</si>
  <si>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</si>
  <si>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</si>
  <si>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</si>
  <si>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</si>
  <si>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</si>
  <si>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</si>
  <si>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</si>
  <si>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</si>
  <si>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</si>
  <si>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</si>
  <si>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</si>
  <si>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</si>
  <si>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</si>
  <si>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</si>
  <si>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</si>
  <si>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</si>
  <si>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</si>
  <si>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</si>
  <si>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</si>
  <si>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</si>
  <si>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</si>
  <si>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</si>
  <si>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</si>
  <si>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</si>
  <si>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</si>
  <si>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</si>
  <si>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</si>
  <si>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</si>
  <si>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</si>
  <si>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</si>
  <si>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</si>
  <si>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</si>
  <si>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</si>
  <si>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</si>
  <si>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</si>
  <si>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</si>
  <si>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</si>
  <si>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</si>
  <si>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</si>
  <si>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</si>
  <si>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</si>
  <si>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</si>
  <si>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</si>
  <si>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</si>
  <si>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</si>
  <si>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</si>
  <si>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</si>
  <si>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</si>
  <si>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</si>
  <si>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</si>
  <si>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</si>
  <si>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</si>
  <si>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</si>
  <si>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</si>
  <si>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</si>
  <si>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</si>
  <si>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</si>
  <si>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</si>
  <si>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</si>
  <si>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</si>
  <si>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</si>
  <si>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</si>
  <si>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</si>
  <si>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</si>
  <si>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</si>
  <si>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</si>
  <si>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</si>
  <si>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</si>
  <si>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</si>
  <si>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</si>
  <si>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</si>
  <si>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</si>
  <si>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</si>
  <si>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</si>
  <si>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</si>
  <si>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</si>
  <si>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</si>
  <si>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</si>
  <si>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</si>
  <si>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</si>
  <si>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</si>
  <si>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</si>
  <si>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</si>
  <si>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</si>
  <si>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</si>
  <si>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</si>
  <si>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</si>
  <si>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</si>
  <si>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</si>
  <si>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</si>
  <si>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</si>
  <si>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</si>
  <si>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</si>
  <si>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</si>
  <si>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</si>
  <si>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</si>
  <si>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</si>
  <si>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</si>
  <si>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</si>
  <si>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</si>
  <si>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</si>
  <si>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</si>
  <si>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</si>
  <si>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</si>
  <si>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</si>
  <si>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</si>
  <si>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</si>
  <si>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</si>
  <si>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</si>
  <si>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</si>
  <si>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</si>
  <si>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</si>
  <si>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</si>
  <si>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</si>
  <si>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</si>
  <si>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</si>
  <si>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</si>
  <si>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</si>
  <si>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</si>
  <si>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</si>
  <si>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</si>
  <si>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</si>
  <si>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</si>
  <si>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</si>
  <si>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</si>
  <si>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</si>
  <si>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</si>
  <si>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</si>
  <si>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</si>
  <si>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</si>
  <si>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</si>
  <si>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</si>
  <si>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</si>
  <si>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</si>
  <si>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</si>
  <si>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</si>
  <si>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</si>
  <si>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</si>
  <si>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</si>
  <si>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</si>
  <si>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</si>
  <si>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</si>
  <si>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</si>
  <si>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</si>
  <si>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</si>
  <si>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</si>
  <si>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</si>
  <si>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</si>
  <si>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</si>
  <si>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</si>
  <si>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</si>
  <si>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</si>
  <si>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</si>
  <si>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</si>
  <si>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</si>
  <si>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</si>
  <si>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</si>
  <si>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</si>
  <si>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</si>
  <si>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</si>
  <si>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</si>
  <si>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</si>
  <si>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</si>
  <si>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</si>
  <si>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</si>
  <si>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</si>
  <si>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</si>
  <si>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</si>
  <si>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</si>
  <si>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</si>
  <si>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</si>
  <si>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</si>
  <si>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</si>
  <si>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</si>
  <si>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</si>
  <si>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</si>
  <si>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</si>
  <si>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</si>
  <si>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</si>
  <si>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</si>
  <si>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</si>
  <si>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</si>
  <si>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</si>
  <si>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</si>
  <si>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</si>
  <si>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</si>
  <si>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</si>
  <si>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</si>
  <si>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</si>
  <si>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</si>
  <si>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</si>
  <si>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</si>
  <si>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</si>
  <si>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</si>
  <si>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</si>
  <si>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</si>
  <si>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</si>
  <si>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</si>
  <si>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</si>
  <si>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</si>
  <si>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</si>
  <si>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</si>
  <si>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</si>
  <si>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</si>
  <si>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</si>
  <si>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</si>
  <si>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</si>
  <si>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</si>
  <si>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</si>
  <si>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</si>
  <si>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</si>
  <si>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</si>
  <si>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</si>
  <si>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</si>
  <si>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</si>
  <si>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</si>
  <si>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</si>
  <si>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</si>
  <si>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</si>
  <si>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</si>
  <si>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</si>
  <si>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</si>
  <si>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</si>
  <si>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</si>
  <si>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</si>
  <si>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</si>
  <si>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</si>
  <si>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</si>
  <si>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</si>
  <si>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</si>
  <si>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</si>
  <si>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</si>
  <si>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</si>
  <si>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</si>
  <si>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</si>
  <si>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</si>
  <si>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</si>
  <si>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</si>
  <si>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</si>
  <si>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</si>
  <si>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</si>
  <si>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</si>
  <si>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</si>
  <si>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</si>
  <si>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</si>
  <si>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</si>
  <si>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</si>
  <si>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</si>
  <si>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</si>
  <si>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</si>
  <si>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</si>
  <si>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</si>
  <si>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</si>
  <si>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</si>
  <si>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</si>
  <si>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</si>
  <si>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</si>
  <si>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</si>
  <si>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</si>
  <si>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</si>
  <si>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</si>
  <si>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</si>
  <si>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</si>
  <si>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</si>
  <si>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</si>
  <si>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</si>
  <si>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</si>
  <si>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</si>
  <si>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</si>
  <si>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</si>
  <si>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</si>
  <si>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</si>
  <si>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</si>
  <si>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</si>
  <si>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</si>
  <si>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</si>
  <si>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</si>
  <si>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</si>
  <si>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</si>
  <si>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</si>
  <si>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</si>
  <si>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</si>
  <si>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</si>
  <si>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</si>
  <si>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</si>
  <si>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</si>
  <si>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</si>
  <si>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</si>
  <si>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</si>
  <si>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</si>
  <si>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</si>
  <si>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</si>
  <si>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</si>
  <si>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</si>
  <si>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</si>
  <si>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</si>
  <si>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</si>
  <si>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</si>
  <si>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</si>
  <si>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</si>
  <si>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</si>
  <si>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</si>
  <si>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</si>
  <si>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</si>
  <si>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</si>
  <si>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</si>
  <si>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</si>
  <si>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</si>
  <si>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</si>
  <si>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</si>
  <si>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</si>
  <si>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</si>
  <si>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</si>
  <si>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</si>
  <si>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</si>
  <si>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</si>
  <si>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</si>
  <si>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</si>
  <si>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</si>
  <si>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</si>
  <si>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</si>
  <si>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</si>
  <si>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</si>
  <si>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</si>
  <si>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</si>
  <si>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</si>
  <si>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</si>
  <si>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</si>
  <si>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</si>
  <si>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</si>
  <si>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</si>
  <si>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</si>
  <si>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</si>
  <si>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</si>
  <si>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</si>
  <si>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</si>
  <si>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</si>
  <si>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</si>
  <si>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</si>
  <si>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</si>
  <si>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</si>
  <si>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</si>
  <si>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</si>
  <si>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</si>
  <si>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</si>
  <si>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</si>
  <si>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</si>
  <si>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</si>
  <si>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</si>
  <si>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</si>
  <si>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</si>
  <si>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</si>
  <si>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</si>
  <si>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</si>
  <si>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</si>
  <si>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</si>
  <si>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</si>
  <si>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</si>
  <si>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</si>
  <si>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</si>
  <si>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</si>
  <si>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</si>
  <si>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</si>
  <si>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</si>
  <si>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</si>
  <si>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</si>
  <si>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</si>
  <si>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</si>
  <si>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</si>
  <si>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</si>
  <si>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</si>
  <si>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</si>
  <si>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</si>
  <si>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</si>
  <si>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</si>
  <si>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</si>
  <si>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</si>
  <si>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</si>
  <si>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</si>
  <si>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</si>
  <si>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</si>
  <si>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</si>
  <si>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</si>
  <si>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</si>
  <si>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</si>
  <si>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</si>
  <si>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</si>
  <si>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</si>
  <si>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</si>
  <si>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</si>
  <si>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</si>
  <si>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</si>
  <si>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</si>
  <si>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</si>
  <si>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</si>
  <si>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</si>
  <si>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</si>
  <si>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</si>
  <si>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</si>
  <si>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</si>
  <si>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</si>
  <si>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</si>
  <si>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</si>
  <si>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</si>
  <si>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</si>
  <si>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</si>
  <si>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</si>
  <si>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</si>
  <si>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</si>
  <si>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</si>
  <si>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</si>
  <si>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</si>
  <si>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</si>
  <si>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</si>
  <si>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</si>
  <si>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</si>
  <si>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</si>
  <si>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</si>
  <si>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</si>
  <si>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</si>
  <si>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</si>
  <si>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</si>
  <si>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</si>
  <si>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</si>
  <si>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</si>
  <si>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</si>
  <si>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</si>
  <si>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</si>
  <si>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</si>
  <si>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</si>
  <si>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</si>
  <si>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</si>
  <si>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</si>
  <si>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</si>
  <si>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</si>
  <si>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</si>
  <si>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</si>
  <si>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</si>
  <si>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</si>
  <si>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</si>
  <si>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</si>
  <si>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</si>
  <si>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</si>
  <si>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</si>
  <si>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</si>
  <si>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</si>
  <si>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</si>
  <si>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</si>
  <si>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</si>
  <si>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</si>
  <si>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</si>
  <si>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</si>
  <si>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</si>
  <si>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</si>
  <si>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</si>
  <si>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</si>
  <si>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</si>
  <si>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</si>
  <si>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</si>
  <si>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</si>
  <si>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</si>
  <si>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</si>
  <si>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</si>
  <si>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</si>
  <si>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</si>
  <si>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</si>
  <si>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</si>
  <si>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</si>
  <si>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</si>
  <si>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</si>
  <si>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</si>
  <si>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</si>
  <si>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</si>
  <si>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</si>
  <si>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</si>
  <si>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</si>
  <si>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</si>
  <si>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</si>
  <si>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</si>
  <si>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</si>
  <si>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</si>
  <si>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</si>
  <si>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</si>
  <si>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</si>
  <si>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</si>
  <si>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</si>
  <si>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</si>
  <si>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</si>
  <si>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</si>
  <si>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</si>
  <si>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</si>
  <si>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</si>
  <si>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</si>
  <si>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</si>
  <si>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</si>
  <si>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</si>
  <si>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</si>
  <si>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</si>
  <si>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</si>
  <si>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</si>
  <si>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</si>
  <si>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</si>
  <si>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</si>
  <si>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</si>
  <si>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</si>
  <si>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</si>
  <si>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</si>
  <si>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</si>
  <si>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</si>
  <si>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</si>
  <si>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</si>
  <si>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</si>
  <si>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</si>
  <si>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</si>
  <si>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</si>
  <si>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</si>
  <si>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</si>
  <si>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</si>
  <si>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</si>
  <si>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</si>
  <si>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</si>
  <si>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</si>
  <si>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</si>
  <si>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</si>
  <si>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</si>
  <si>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</si>
  <si>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</si>
  <si>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</si>
  <si>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</si>
  <si>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</si>
  <si>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</si>
  <si>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</si>
  <si>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</si>
  <si>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</si>
  <si>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</si>
  <si>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</si>
  <si>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</si>
  <si>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</si>
  <si>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</si>
  <si>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</si>
  <si>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</si>
  <si>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</si>
  <si>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</si>
  <si>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</si>
  <si>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</si>
  <si>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</si>
  <si>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</si>
  <si>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</si>
  <si>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</si>
  <si>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</si>
  <si>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</si>
  <si>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</si>
  <si>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</si>
  <si>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</si>
  <si>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</si>
  <si>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</si>
  <si>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</si>
  <si>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</si>
  <si>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</si>
  <si>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</si>
  <si>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</si>
  <si>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</si>
  <si>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</si>
  <si>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</si>
  <si>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</si>
  <si>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</si>
  <si>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</si>
  <si>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</si>
  <si>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</si>
  <si>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</si>
  <si>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</si>
  <si>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</si>
  <si>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</si>
  <si>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</si>
  <si>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</si>
  <si>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</si>
  <si>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</si>
  <si>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</si>
  <si>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</si>
  <si>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</si>
  <si>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</si>
  <si>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</si>
  <si>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</si>
  <si>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</si>
  <si>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</si>
  <si>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</si>
  <si>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</si>
  <si>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</si>
  <si>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</si>
  <si>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</si>
  <si>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</si>
  <si>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</si>
  <si>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</si>
  <si>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</si>
  <si>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</si>
  <si>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</si>
  <si>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</si>
  <si>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</si>
  <si>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</si>
  <si>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</si>
  <si>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</si>
  <si>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</si>
  <si>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</si>
  <si>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</si>
  <si>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</si>
  <si>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</si>
  <si>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</si>
  <si>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</si>
  <si>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</si>
  <si>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</si>
  <si>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</si>
  <si>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</si>
  <si>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</si>
  <si>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</si>
  <si>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</si>
  <si>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</si>
  <si>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</si>
  <si>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</si>
  <si>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</si>
  <si>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</si>
  <si>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</si>
  <si>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</si>
  <si>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</si>
  <si>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</si>
  <si>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</si>
  <si>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</si>
  <si>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</si>
  <si>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</si>
  <si>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</si>
  <si>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</si>
  <si>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</si>
  <si>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</si>
  <si>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</si>
  <si>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</si>
  <si>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</si>
  <si>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</si>
  <si>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</si>
  <si>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</si>
  <si>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</si>
  <si>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</si>
  <si>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</si>
  <si>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</si>
  <si>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</si>
  <si>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</si>
  <si>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</si>
  <si>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</si>
  <si>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</si>
  <si>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</si>
  <si>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</si>
  <si>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</si>
  <si>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</si>
  <si>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</si>
  <si>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</si>
  <si>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</si>
  <si>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</si>
  <si>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</si>
  <si>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</si>
  <si>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</si>
  <si>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</si>
  <si>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</si>
  <si>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</si>
  <si>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</si>
  <si>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</si>
  <si>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</si>
  <si>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</si>
  <si>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</si>
  <si>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</si>
  <si>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</si>
  <si>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</si>
  <si>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</si>
  <si>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</si>
  <si>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</si>
  <si>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</si>
  <si>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</si>
  <si>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</si>
  <si>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</si>
  <si>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</si>
  <si>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</si>
  <si>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</si>
  <si>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</si>
  <si>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</si>
  <si>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</si>
  <si>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</si>
  <si>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</si>
  <si>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</si>
  <si>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</si>
  <si>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</si>
  <si>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</si>
  <si>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</si>
  <si>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</si>
  <si>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</si>
  <si>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</si>
  <si>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</si>
  <si>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</si>
  <si>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</si>
  <si>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</si>
  <si>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</si>
  <si>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</si>
  <si>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</si>
  <si>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</si>
  <si>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</si>
  <si>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</si>
  <si>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</si>
  <si>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</si>
  <si>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</si>
  <si>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</si>
  <si>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</si>
  <si>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</si>
  <si>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</si>
  <si>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</si>
  <si>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</si>
  <si>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</si>
  <si>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</si>
  <si>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</si>
  <si>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</si>
  <si>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</si>
  <si>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</si>
  <si>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</si>
  <si>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</si>
  <si>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</si>
  <si>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</si>
  <si>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</si>
  <si>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</si>
  <si>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</si>
  <si>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</si>
  <si>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</si>
  <si>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</si>
  <si>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</si>
  <si>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</si>
  <si>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</si>
  <si>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</si>
  <si>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</si>
  <si>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</si>
  <si>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</si>
  <si>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</si>
  <si>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</si>
  <si>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</si>
  <si>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</si>
  <si>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</si>
  <si>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</si>
  <si>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</si>
  <si>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</si>
  <si>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</si>
  <si>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</si>
  <si>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</si>
  <si>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</si>
  <si>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</si>
  <si>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</si>
  <si>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</si>
  <si>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</si>
  <si>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</si>
  <si>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</si>
  <si>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</si>
  <si>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</si>
  <si>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</si>
  <si>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</si>
  <si>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</si>
  <si>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</si>
  <si>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</si>
  <si>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</si>
  <si>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</si>
  <si>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</si>
  <si>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</si>
  <si>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</si>
  <si>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</si>
  <si>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</si>
  <si>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</si>
  <si>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</si>
  <si>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</si>
  <si>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</si>
  <si>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</si>
  <si>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</si>
  <si>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</si>
  <si>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</si>
  <si>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</si>
  <si>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</si>
  <si>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</si>
  <si>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</si>
  <si>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</si>
  <si>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</si>
  <si>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</si>
  <si>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</si>
  <si>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</si>
  <si>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</si>
  <si>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</si>
  <si>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</si>
  <si>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</si>
  <si>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</si>
  <si>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</si>
  <si>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</si>
  <si>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</si>
  <si>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</si>
  <si>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</si>
  <si>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</si>
  <si>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</si>
  <si>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</si>
  <si>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</si>
  <si>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</si>
  <si>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</si>
  <si>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</si>
  <si>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</si>
  <si>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</si>
  <si>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</si>
  <si>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</si>
  <si>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</si>
  <si>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</si>
  <si>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</si>
  <si>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</si>
  <si>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</si>
  <si>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</si>
  <si>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</si>
  <si>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</si>
  <si>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</si>
  <si>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</si>
  <si>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</si>
  <si>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</si>
  <si>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</si>
  <si>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</si>
  <si>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</si>
  <si>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</si>
  <si>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</si>
  <si>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</si>
  <si>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</si>
  <si>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</si>
  <si>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</si>
  <si>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</si>
  <si>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</si>
  <si>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</si>
  <si>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</si>
  <si>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</si>
  <si>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</si>
  <si>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</si>
  <si>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</si>
  <si>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</si>
  <si>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</si>
  <si>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</si>
  <si>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</si>
  <si>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</si>
  <si>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</si>
  <si>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</si>
  <si>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</si>
  <si>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</si>
  <si>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</si>
  <si>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</si>
  <si>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</si>
  <si>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</si>
  <si>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</si>
  <si>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</si>
  <si>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</si>
  <si>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</si>
  <si>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</si>
  <si>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</si>
  <si>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</si>
  <si>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</si>
  <si>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</si>
  <si>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</si>
  <si>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</si>
  <si>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</si>
  <si>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</si>
  <si>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</si>
  <si>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</si>
  <si>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</si>
  <si>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</si>
  <si>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</si>
  <si>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</si>
  <si>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</si>
  <si>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</si>
  <si>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</si>
  <si>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</si>
  <si>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</si>
  <si>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</si>
  <si>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</si>
  <si>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</si>
  <si>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</si>
  <si>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</si>
  <si>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</si>
  <si>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</si>
  <si>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</si>
  <si>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</si>
  <si>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</si>
  <si>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</si>
  <si>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</si>
  <si>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</si>
  <si>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</si>
  <si>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</si>
  <si>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</si>
  <si>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</si>
  <si>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</si>
  <si>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</si>
  <si>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</si>
  <si>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</si>
  <si>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</si>
  <si>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</si>
  <si>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</si>
  <si>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</si>
  <si>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</si>
  <si>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</si>
  <si>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</si>
  <si>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</si>
  <si>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</si>
  <si>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</si>
  <si>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</si>
  <si>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</si>
  <si>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</si>
  <si>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</si>
  <si>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</si>
  <si>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</si>
  <si>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</si>
  <si>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</si>
  <si>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</si>
  <si>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</si>
  <si>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</si>
  <si>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</si>
  <si>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</si>
  <si>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</si>
  <si>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</si>
  <si>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</si>
  <si>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</si>
  <si>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</si>
  <si>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</si>
  <si>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</si>
  <si>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</si>
  <si>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</si>
  <si>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</si>
  <si>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</si>
  <si>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</si>
  <si>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</si>
  <si>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</si>
  <si>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</si>
  <si>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</si>
  <si>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</si>
  <si>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</si>
  <si>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</si>
  <si>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</si>
  <si>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</si>
  <si>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</si>
  <si>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</si>
  <si>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</si>
  <si>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</si>
  <si>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</si>
  <si>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</si>
  <si>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</si>
  <si>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</si>
  <si>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</si>
  <si>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</si>
  <si>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</si>
  <si>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</si>
  <si>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</si>
  <si>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</si>
  <si>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</si>
  <si>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</si>
  <si>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</si>
  <si>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</si>
  <si>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</si>
  <si>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</si>
  <si>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</si>
  <si>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</si>
  <si>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</si>
  <si>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</si>
  <si>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</si>
  <si>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</si>
  <si>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</si>
  <si>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</si>
  <si>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</si>
  <si>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</si>
  <si>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</si>
  <si>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</si>
  <si>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</si>
  <si>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</si>
  <si>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</si>
  <si>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</si>
  <si>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</si>
  <si>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</si>
  <si>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</si>
  <si>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</si>
  <si>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</si>
  <si>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</si>
  <si>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</si>
  <si>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</si>
  <si>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</si>
  <si>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</si>
  <si>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</si>
  <si>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</si>
  <si>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</si>
  <si>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</si>
  <si>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</si>
  <si>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</si>
  <si>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</si>
  <si>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</si>
  <si>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</si>
  <si>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</si>
  <si>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</si>
  <si>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</si>
  <si>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</si>
  <si>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</si>
  <si>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</si>
  <si>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</si>
  <si>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</si>
  <si>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</si>
  <si>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</si>
  <si>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</si>
  <si>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</si>
  <si>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</si>
  <si>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</si>
  <si>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</si>
  <si>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</si>
  <si>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</si>
  <si>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</si>
  <si>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</si>
  <si>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</si>
  <si>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</si>
  <si>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</si>
  <si>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</si>
  <si>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</si>
  <si>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</si>
  <si>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</si>
  <si>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</si>
  <si>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</si>
  <si>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</si>
  <si>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</si>
  <si>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</si>
  <si>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</si>
  <si>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</si>
  <si>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</si>
  <si>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</si>
  <si>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</si>
  <si>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</si>
  <si>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</si>
  <si>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</si>
  <si>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</si>
  <si>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</si>
  <si>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</si>
  <si>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</si>
  <si>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</si>
  <si>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</si>
  <si>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</si>
  <si>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</si>
  <si>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</si>
  <si>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</si>
  <si>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</si>
  <si>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</si>
  <si>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</si>
  <si>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</si>
  <si>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</si>
  <si>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</si>
  <si>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</si>
  <si>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</si>
  <si>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</si>
  <si>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</si>
  <si>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</si>
  <si>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</si>
  <si>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</si>
  <si>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</si>
  <si>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</si>
  <si>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</si>
  <si>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</si>
  <si>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</si>
  <si>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</si>
  <si>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</si>
  <si>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</si>
  <si>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</si>
  <si>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</si>
  <si>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</si>
  <si>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</si>
  <si>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</si>
  <si>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</si>
  <si>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</si>
  <si>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</si>
  <si>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</si>
  <si>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</si>
  <si>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</si>
  <si>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</si>
  <si>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</si>
  <si>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</si>
  <si>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</si>
  <si>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</si>
  <si>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</si>
  <si>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</si>
  <si>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</si>
  <si>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</si>
  <si>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</si>
  <si>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</si>
  <si>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</si>
  <si>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</si>
  <si>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</si>
  <si>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</si>
  <si>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</si>
  <si>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</si>
  <si>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</si>
  <si>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</si>
  <si>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</si>
  <si>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</si>
  <si>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</si>
  <si>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</si>
  <si>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</si>
  <si>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</si>
  <si>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</si>
  <si>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</si>
  <si>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</si>
  <si>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</si>
  <si>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</si>
  <si>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</si>
  <si>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</si>
  <si>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</si>
  <si>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</si>
  <si>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</si>
  <si>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</si>
  <si>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</si>
  <si>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</si>
  <si>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</si>
  <si>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</si>
  <si>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</si>
  <si>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</si>
  <si>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</si>
  <si>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</si>
  <si>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</si>
  <si>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</si>
  <si>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</si>
  <si>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</si>
  <si>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</si>
  <si>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</si>
  <si>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</si>
  <si>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</si>
  <si>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</si>
  <si>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</si>
  <si>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</si>
  <si>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</si>
  <si>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</si>
  <si>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</si>
  <si>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</si>
  <si>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</si>
  <si>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</si>
  <si>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</si>
  <si>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</si>
  <si>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</si>
  <si>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</si>
  <si>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</si>
  <si>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</si>
  <si>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</si>
  <si>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</si>
  <si>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</si>
  <si>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</si>
  <si>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</si>
  <si>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</si>
  <si>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</si>
  <si>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</si>
  <si>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</si>
  <si>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</si>
  <si>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</si>
  <si>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</si>
  <si>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</si>
  <si>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</si>
  <si>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</si>
  <si>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</si>
  <si>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</si>
  <si>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</si>
  <si>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</si>
  <si>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</si>
  <si>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</si>
  <si>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</si>
  <si>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</si>
  <si>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</si>
  <si>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</si>
  <si>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</si>
  <si>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</si>
  <si>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</si>
  <si>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</si>
  <si>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</si>
  <si>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</si>
  <si>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</si>
  <si>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</si>
  <si>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</si>
  <si>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</si>
  <si>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</si>
  <si>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</si>
  <si>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</si>
  <si>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</si>
  <si>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</si>
  <si>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</si>
  <si>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</si>
  <si>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</si>
  <si>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</si>
  <si>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</si>
  <si>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</si>
  <si>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</si>
  <si>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</si>
  <si>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</si>
  <si>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</si>
  <si>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</si>
  <si>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</si>
  <si>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</si>
  <si>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</si>
  <si>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</si>
  <si>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</si>
  <si>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</si>
  <si>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</si>
  <si>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</si>
  <si>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</si>
  <si>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</si>
  <si>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</si>
  <si>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</si>
  <si>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</si>
  <si>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</si>
  <si>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</si>
  <si>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</si>
  <si>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</si>
  <si>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</si>
  <si>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</si>
  <si>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</si>
  <si>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</si>
  <si>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</si>
  <si>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</si>
  <si>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</si>
  <si>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</si>
  <si>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</si>
  <si>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</si>
  <si>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</si>
  <si>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</si>
  <si>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</si>
  <si>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</si>
  <si>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</si>
  <si>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</si>
  <si>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</si>
  <si>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</si>
  <si>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</si>
  <si>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</si>
  <si>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</si>
  <si>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</si>
  <si>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</si>
  <si>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</si>
  <si>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</si>
  <si>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</si>
  <si>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</si>
  <si>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</si>
  <si>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</si>
  <si>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</si>
  <si>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</si>
  <si>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</si>
  <si>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</si>
  <si>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</si>
  <si>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</si>
  <si>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</si>
  <si>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</si>
  <si>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</si>
  <si>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</si>
  <si>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</si>
  <si>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</si>
  <si>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</si>
  <si>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</si>
  <si>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</si>
  <si>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</si>
  <si>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</si>
  <si>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</si>
  <si>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</si>
  <si>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</si>
  <si>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</si>
  <si>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</si>
  <si>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</si>
  <si>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</si>
  <si>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</si>
  <si>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</si>
  <si>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</si>
  <si>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</si>
  <si>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</si>
  <si>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</si>
  <si>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</si>
  <si>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</si>
  <si>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</si>
  <si>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</si>
  <si>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</si>
  <si>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</si>
  <si>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</si>
  <si>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</si>
  <si>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</si>
  <si>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</si>
  <si>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</si>
  <si>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</si>
  <si>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</si>
  <si>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</si>
  <si>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</si>
  <si>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</si>
  <si>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</si>
  <si>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</si>
  <si>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</si>
  <si>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</si>
  <si>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</si>
  <si>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</si>
  <si>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</si>
  <si>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</si>
  <si>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</si>
  <si>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</si>
  <si>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</si>
  <si>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</si>
  <si>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</si>
  <si>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</si>
  <si>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</si>
  <si>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</si>
  <si>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</si>
  <si>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</si>
  <si>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</si>
  <si>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</si>
  <si>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</si>
  <si>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</si>
  <si>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</si>
  <si>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</si>
  <si>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</si>
  <si>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</si>
  <si>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</si>
  <si>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</si>
  <si>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</si>
  <si>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</si>
  <si>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</si>
  <si>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</si>
  <si>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</si>
  <si>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</si>
  <si>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</si>
  <si>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</si>
  <si>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</si>
  <si>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</si>
  <si>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</si>
  <si>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</si>
  <si>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</si>
  <si>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</si>
  <si>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</si>
  <si>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</si>
  <si>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</si>
  <si>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</si>
  <si>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</si>
  <si>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</si>
  <si>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</si>
  <si>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</si>
  <si>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</si>
  <si>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</si>
  <si>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</si>
  <si>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</si>
  <si>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</si>
  <si>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</si>
  <si>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</si>
  <si>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</si>
  <si>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</si>
  <si>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</si>
  <si>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</si>
  <si>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</si>
  <si>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</si>
  <si>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</si>
  <si>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</si>
  <si>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</si>
  <si>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</si>
  <si>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</si>
  <si>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</si>
  <si>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</si>
  <si>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</si>
  <si>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</si>
  <si>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</si>
  <si>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</si>
  <si>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</si>
  <si>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</si>
  <si>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</si>
  <si>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</si>
  <si>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</si>
  <si>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</si>
  <si>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</si>
  <si>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</si>
  <si>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</si>
  <si>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</si>
  <si>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</si>
  <si>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</si>
  <si>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</si>
  <si>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</si>
  <si>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</si>
  <si>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</si>
  <si>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</si>
  <si>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</si>
  <si>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</si>
  <si>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</si>
  <si>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</si>
  <si>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</si>
  <si>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</si>
  <si>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</si>
  <si>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</si>
  <si>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</si>
  <si>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</si>
  <si>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</si>
  <si>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</si>
  <si>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</si>
  <si>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</si>
  <si>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</si>
  <si>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</si>
  <si>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</si>
  <si>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</si>
  <si>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</si>
  <si>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</si>
  <si>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</si>
  <si>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</si>
  <si>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</si>
  <si>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</si>
  <si>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</si>
  <si>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</si>
  <si>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</si>
  <si>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</si>
  <si>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</si>
  <si>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</si>
  <si>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</si>
  <si>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</si>
  <si>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</si>
  <si>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</si>
  <si>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</si>
  <si>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</si>
  <si>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</si>
  <si>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</si>
  <si>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</si>
  <si>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</si>
  <si>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</si>
  <si>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</si>
  <si>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</si>
  <si>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</si>
  <si>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</si>
  <si>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</si>
  <si>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</si>
  <si>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</si>
  <si>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</si>
  <si>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</si>
  <si>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</si>
  <si>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</si>
  <si>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</si>
  <si>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</si>
  <si>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</si>
  <si>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</si>
  <si>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</si>
  <si>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</si>
  <si>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</si>
  <si>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</si>
  <si>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</si>
  <si>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</si>
  <si>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</si>
  <si>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</si>
  <si>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</si>
  <si>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</si>
  <si>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</si>
  <si>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</si>
  <si>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</si>
  <si>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</si>
  <si>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</si>
  <si>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</si>
  <si>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</si>
  <si>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</si>
  <si>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</si>
  <si>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</si>
  <si>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</si>
  <si>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</si>
  <si>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</si>
  <si>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</si>
  <si>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</si>
  <si>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</si>
  <si>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</si>
  <si>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</si>
  <si>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</si>
  <si>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</si>
  <si>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</si>
  <si>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</si>
  <si>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</si>
  <si>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</si>
  <si>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</si>
  <si>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</si>
  <si>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</si>
  <si>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</si>
  <si>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</si>
  <si>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</si>
  <si>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</si>
  <si>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</si>
  <si>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</si>
  <si>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</si>
  <si>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</si>
  <si>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</si>
  <si>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</si>
  <si>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</si>
  <si>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</si>
  <si>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</si>
  <si>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</si>
  <si>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</si>
  <si>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</si>
  <si>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</si>
  <si>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</si>
  <si>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</si>
  <si>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</si>
  <si>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</si>
  <si>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</si>
  <si>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</si>
  <si>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</si>
  <si>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</si>
  <si>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</si>
  <si>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</si>
  <si>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</si>
  <si>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</si>
  <si>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</si>
  <si>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</si>
  <si>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</si>
  <si>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</si>
  <si>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</si>
  <si>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</si>
  <si>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</si>
  <si>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</si>
  <si>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</si>
  <si>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</si>
  <si>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</si>
  <si>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</si>
  <si>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</si>
  <si>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</si>
  <si>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</si>
  <si>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</si>
  <si>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</si>
  <si>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</si>
  <si>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</si>
  <si>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</si>
  <si>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</si>
  <si>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</si>
  <si>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</si>
  <si>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</si>
  <si>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</si>
  <si>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</si>
  <si>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</si>
  <si>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</si>
  <si>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</si>
  <si>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</si>
  <si>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</si>
  <si>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</si>
  <si>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</si>
  <si>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</si>
  <si>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</si>
  <si>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</si>
  <si>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</si>
  <si>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</si>
  <si>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</si>
  <si>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</si>
  <si>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</si>
  <si>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</si>
  <si>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</si>
  <si>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</si>
  <si>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</si>
  <si>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</si>
  <si>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</si>
  <si>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</si>
  <si>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</si>
  <si>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</si>
  <si>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</si>
  <si>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</si>
  <si>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</si>
  <si>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</si>
  <si>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</si>
  <si>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</si>
  <si>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</si>
  <si>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</si>
  <si>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</si>
  <si>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</si>
  <si>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</si>
  <si>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</si>
  <si>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</si>
  <si>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</si>
  <si>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</si>
  <si>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</si>
  <si>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</si>
  <si>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</si>
  <si>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</si>
  <si>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</si>
  <si>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</si>
  <si>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</si>
  <si>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</si>
  <si>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</si>
  <si>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</si>
  <si>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</si>
  <si>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</si>
  <si>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</si>
  <si>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</si>
  <si>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</si>
  <si>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</si>
  <si>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</si>
  <si>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</si>
  <si>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</si>
  <si>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</si>
  <si>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</si>
  <si>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</si>
  <si>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</si>
  <si>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</si>
  <si>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</si>
  <si>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</si>
  <si>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</si>
  <si>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</si>
  <si>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</si>
  <si>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</si>
  <si>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</si>
  <si>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</si>
  <si>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</si>
  <si>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</si>
  <si>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</si>
  <si>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</si>
  <si>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</si>
  <si>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</si>
  <si>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</si>
  <si>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</si>
  <si>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</si>
  <si>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</si>
  <si>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</si>
  <si>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</si>
  <si>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</si>
  <si>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</si>
  <si>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</si>
  <si>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</si>
  <si>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</si>
  <si>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</si>
  <si>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</si>
  <si>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</si>
  <si>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</si>
  <si>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</si>
  <si>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</si>
  <si>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</si>
  <si>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</si>
  <si>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</si>
  <si>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</si>
  <si>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</si>
  <si>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</si>
  <si>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</si>
  <si>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</si>
  <si>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</si>
  <si>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</si>
  <si>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</si>
  <si>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</si>
  <si>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</si>
  <si>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</si>
  <si>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</si>
  <si>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</si>
  <si>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</si>
  <si>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</si>
  <si>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</si>
  <si>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</si>
  <si>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</si>
  <si>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</si>
  <si>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</si>
  <si>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</si>
  <si>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</si>
  <si>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</si>
  <si>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</si>
  <si>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</si>
  <si>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</si>
  <si>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</si>
  <si>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</si>
  <si>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</si>
  <si>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</si>
  <si>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</si>
  <si>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</si>
  <si>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</si>
  <si>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</si>
  <si>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</si>
  <si>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</si>
  <si>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</si>
  <si>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</si>
  <si>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</si>
  <si>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</si>
  <si>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</si>
  <si>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</si>
  <si>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</si>
  <si>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</si>
  <si>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</si>
  <si>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</si>
  <si>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</si>
  <si>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</si>
  <si>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</si>
  <si>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</si>
  <si>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</si>
  <si>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</si>
  <si>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</si>
  <si>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</si>
  <si>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</si>
  <si>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</si>
  <si>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</si>
  <si>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</si>
  <si>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</si>
  <si>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</si>
  <si>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</si>
  <si>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</si>
  <si>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</si>
  <si>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</si>
  <si>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</si>
  <si>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</si>
  <si>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</si>
  <si>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</si>
  <si>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</si>
  <si>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</si>
  <si>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</si>
  <si>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</si>
  <si>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</si>
  <si>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</si>
  <si>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</si>
  <si>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</si>
  <si>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</si>
  <si>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</si>
  <si>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</si>
  <si>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</si>
  <si>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</si>
  <si>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</si>
  <si>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</si>
  <si>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</si>
  <si>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</si>
  <si>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</si>
  <si>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</si>
  <si>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</si>
  <si>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</si>
  <si>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</si>
  <si>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</si>
  <si>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</si>
  <si>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</si>
  <si>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</si>
  <si>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</si>
  <si>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</si>
  <si>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</si>
  <si>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</si>
  <si>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</si>
  <si>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</si>
  <si>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</si>
  <si>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</si>
  <si>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</si>
  <si>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</si>
  <si>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</si>
  <si>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</si>
  <si>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</si>
  <si>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</si>
  <si>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</si>
  <si>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</si>
  <si>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</si>
  <si>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</si>
  <si>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</si>
  <si>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</si>
  <si>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</si>
  <si>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</si>
  <si>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</si>
  <si>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</si>
  <si>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</si>
  <si>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</si>
  <si>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</si>
  <si>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</si>
  <si>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</si>
  <si>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</si>
  <si>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</si>
  <si>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</si>
  <si>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</si>
  <si>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</si>
  <si>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</si>
  <si>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</si>
  <si>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</si>
  <si>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</si>
  <si>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</si>
  <si>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</si>
  <si>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</si>
  <si>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</si>
  <si>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</si>
  <si>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</si>
  <si>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</si>
  <si>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</si>
  <si>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</si>
  <si>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</si>
  <si>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</si>
  <si>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</si>
  <si>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</si>
  <si>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</si>
  <si>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</si>
  <si>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</si>
  <si>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</si>
  <si>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</si>
  <si>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</si>
  <si>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</si>
  <si>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</si>
  <si>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</si>
  <si>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</si>
  <si>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</si>
  <si>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</si>
  <si>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</si>
  <si>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</si>
  <si>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</si>
  <si>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</si>
  <si>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</si>
  <si>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</si>
  <si>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</si>
  <si>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</si>
  <si>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</si>
  <si>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</si>
  <si>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</si>
  <si>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</si>
  <si>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</si>
  <si>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</si>
  <si>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</si>
  <si>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</si>
  <si>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</si>
  <si>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</si>
  <si>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</si>
  <si>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</si>
  <si>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</si>
  <si>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</si>
  <si>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</si>
  <si>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</si>
  <si>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</si>
  <si>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</si>
  <si>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</si>
  <si>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</si>
  <si>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</si>
  <si>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</si>
  <si>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</si>
  <si>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</si>
  <si>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</si>
  <si>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</si>
  <si>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</si>
  <si>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</si>
  <si>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</si>
  <si>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</si>
  <si>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</si>
  <si>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</si>
  <si>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</si>
  <si>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</si>
  <si>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</si>
  <si>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</si>
  <si>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</si>
  <si>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</si>
  <si>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</si>
  <si>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</si>
  <si>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</si>
  <si>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</si>
  <si>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</si>
  <si>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</si>
  <si>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</si>
  <si>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</si>
  <si>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</si>
  <si>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</si>
  <si>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</si>
  <si>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</si>
  <si>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</si>
  <si>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</si>
  <si>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</si>
  <si>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</si>
  <si>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</si>
  <si>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</si>
  <si>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</si>
  <si>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</si>
  <si>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</si>
  <si>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</si>
  <si>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</si>
  <si>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</si>
  <si>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</si>
  <si>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</si>
  <si>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</si>
  <si>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</si>
  <si>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</si>
  <si>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</si>
  <si>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</si>
  <si>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</si>
  <si>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</si>
  <si>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</si>
  <si>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</si>
  <si>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</si>
  <si>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</si>
  <si>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</si>
  <si>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</si>
  <si>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</si>
  <si>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</si>
  <si>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</si>
  <si>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</si>
  <si>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</si>
  <si>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</si>
  <si>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</si>
  <si>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</si>
  <si>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</si>
  <si>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</si>
  <si>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</si>
  <si>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</si>
  <si>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</si>
  <si>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</si>
  <si>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</si>
  <si>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</si>
  <si>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</si>
  <si>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</si>
  <si>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</si>
  <si>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</si>
  <si>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</si>
  <si>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</si>
  <si>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</si>
  <si>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</si>
  <si>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</si>
  <si>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</si>
  <si>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</si>
  <si>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</si>
  <si>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</si>
  <si>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</si>
  <si>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</si>
  <si>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</si>
  <si>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</si>
  <si>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</si>
  <si>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</si>
  <si>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</si>
  <si>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</si>
  <si>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</si>
  <si>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</si>
  <si>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</si>
  <si>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</si>
  <si>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</si>
  <si>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</si>
  <si>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</si>
  <si>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</si>
  <si>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</si>
  <si>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</si>
  <si>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</si>
  <si>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</si>
  <si>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</si>
  <si>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</si>
  <si>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</si>
  <si>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</si>
  <si>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</si>
  <si>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</si>
  <si>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</si>
  <si>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</si>
  <si>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</si>
  <si>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</si>
  <si>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</si>
  <si>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</si>
  <si>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</si>
  <si>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</si>
  <si>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</si>
  <si>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</si>
  <si>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</si>
  <si>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</si>
  <si>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</si>
  <si>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</si>
  <si>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</si>
  <si>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</si>
  <si>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</si>
  <si>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</si>
  <si>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</si>
  <si>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</si>
  <si>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</si>
  <si>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</si>
  <si>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</si>
  <si>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</si>
  <si>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</si>
  <si>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</si>
  <si>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</si>
  <si>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</si>
  <si>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</si>
  <si>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</si>
  <si>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</si>
  <si>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</si>
  <si>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</si>
  <si>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</si>
  <si>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</si>
  <si>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</si>
  <si>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</si>
  <si>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</si>
  <si>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</si>
  <si>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</si>
  <si>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</si>
  <si>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</si>
  <si>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</si>
  <si>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</si>
  <si>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</si>
  <si>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</si>
  <si>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</si>
  <si>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</si>
  <si>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</si>
  <si>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</si>
  <si>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</si>
  <si>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</si>
  <si>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</si>
  <si>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</si>
  <si>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</si>
  <si>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</si>
  <si>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</si>
  <si>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</si>
  <si>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</si>
  <si>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</si>
  <si>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</si>
  <si>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</si>
  <si>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</si>
  <si>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</si>
  <si>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</si>
  <si>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</si>
  <si>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</si>
  <si>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</si>
  <si>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</si>
  <si>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</si>
  <si>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</si>
  <si>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</si>
  <si>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</si>
  <si>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</si>
  <si>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</si>
  <si>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</si>
  <si>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</si>
  <si>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</si>
  <si>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</si>
  <si>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</si>
  <si>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</si>
  <si>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</si>
  <si>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</si>
  <si>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</si>
  <si>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</si>
  <si>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</si>
  <si>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</si>
  <si>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</si>
  <si>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</si>
  <si>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</si>
  <si>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</si>
  <si>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</si>
  <si>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</si>
  <si>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</si>
  <si>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</si>
  <si>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</si>
  <si>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</si>
  <si>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</si>
  <si>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</si>
  <si>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</si>
  <si>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</si>
  <si>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</si>
  <si>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</si>
  <si>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</si>
  <si>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</si>
  <si>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</si>
  <si>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</si>
  <si>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</si>
  <si>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</si>
  <si>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</si>
  <si>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</si>
  <si>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</si>
  <si>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</si>
  <si>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</si>
  <si>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</si>
  <si>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</si>
  <si>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</si>
  <si>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</si>
  <si>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</si>
  <si>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</si>
  <si>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</si>
  <si>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</si>
  <si>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</si>
  <si>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</si>
  <si>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</si>
  <si>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</si>
  <si>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</si>
  <si>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</si>
  <si>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</si>
  <si>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</si>
  <si>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</si>
  <si>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</si>
  <si>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</si>
  <si>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</si>
  <si>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</si>
  <si>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</si>
  <si>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</si>
  <si>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</si>
  <si>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</si>
  <si>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</si>
  <si>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</si>
  <si>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</si>
  <si>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</si>
  <si>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</si>
  <si>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</si>
  <si>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</si>
  <si>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</si>
  <si>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</si>
  <si>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</si>
  <si>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</si>
  <si>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</si>
  <si>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</si>
  <si>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</si>
  <si>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</si>
  <si>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</si>
  <si>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</si>
  <si>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</si>
  <si>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</si>
  <si>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</si>
  <si>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</si>
  <si>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</si>
  <si>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</si>
  <si>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</si>
  <si>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</si>
  <si>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</si>
  <si>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</si>
  <si>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</si>
  <si>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</si>
  <si>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</si>
  <si>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</si>
  <si>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</si>
  <si>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</si>
  <si>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</si>
  <si>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</si>
  <si>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</si>
  <si>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</si>
  <si>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</si>
  <si>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</si>
  <si>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</si>
  <si>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</si>
  <si>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</si>
  <si>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</si>
  <si>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</si>
  <si>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</si>
  <si>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</si>
  <si>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</si>
  <si>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</si>
  <si>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</si>
  <si>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</si>
  <si>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</si>
  <si>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</si>
  <si>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</si>
  <si>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</si>
  <si>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</si>
  <si>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</si>
  <si>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</si>
  <si>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</si>
  <si>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</si>
  <si>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</si>
  <si>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</si>
  <si>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</si>
  <si>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</si>
  <si>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</si>
  <si>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</si>
  <si>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</si>
  <si>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</si>
  <si>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</si>
  <si>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</si>
  <si>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</si>
  <si>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</si>
  <si>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</si>
  <si>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</si>
  <si>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</si>
  <si>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</si>
  <si>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</si>
  <si>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</si>
  <si>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</si>
  <si>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</si>
  <si>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</si>
  <si>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</si>
  <si>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</si>
  <si>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</si>
  <si>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</si>
  <si>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</si>
  <si>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</si>
  <si>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</si>
  <si>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</si>
  <si>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</si>
  <si>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</si>
  <si>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</si>
  <si>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</si>
  <si>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</si>
  <si>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</si>
  <si>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</si>
  <si>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</si>
  <si>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</si>
  <si>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</si>
  <si>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</si>
  <si>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</si>
  <si>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</si>
  <si>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</si>
  <si>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</si>
  <si>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</si>
  <si>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</si>
  <si>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</si>
  <si>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</si>
  <si>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</si>
  <si>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</si>
  <si>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</si>
  <si>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</si>
  <si>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</si>
  <si>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</si>
  <si>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</si>
  <si>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</si>
  <si>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</si>
  <si>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</si>
  <si>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</si>
  <si>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</si>
  <si>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</si>
  <si>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</si>
  <si>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</si>
  <si>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</si>
  <si>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</si>
  <si>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</si>
  <si>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</si>
  <si>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</si>
  <si>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</si>
  <si>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</si>
  <si>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</si>
  <si>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</si>
  <si>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</si>
  <si>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</si>
  <si>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</si>
  <si>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</si>
  <si>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</si>
  <si>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</si>
  <si>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</si>
  <si>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</si>
  <si>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</si>
  <si>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</si>
  <si>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</si>
  <si>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</si>
  <si>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</si>
  <si>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</si>
  <si>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</si>
  <si>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</si>
  <si>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</si>
  <si>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</si>
  <si>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</si>
  <si>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</si>
  <si>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</si>
  <si>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</si>
  <si>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</si>
  <si>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</si>
  <si>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</si>
  <si>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</si>
  <si>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</si>
  <si>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</si>
  <si>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</si>
  <si>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</si>
  <si>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</si>
  <si>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</si>
  <si>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</si>
  <si>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</si>
  <si>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</si>
  <si>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</si>
  <si>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</si>
  <si>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</si>
  <si>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</si>
  <si>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</si>
  <si>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</si>
  <si>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</si>
  <si>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</si>
  <si>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</si>
  <si>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</si>
  <si>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</si>
  <si>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</si>
  <si>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</si>
  <si>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</si>
  <si>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</si>
  <si>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</si>
  <si>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</si>
  <si>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</si>
  <si>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</si>
  <si>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</si>
  <si>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</si>
  <si>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</si>
  <si>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</si>
  <si>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</si>
  <si>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</si>
  <si>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</si>
  <si>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</si>
  <si>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</si>
  <si>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</si>
  <si>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</si>
  <si>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</si>
  <si>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</si>
  <si>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</si>
  <si>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</si>
  <si>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</si>
  <si>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</si>
  <si>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</si>
  <si>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</si>
  <si>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</si>
  <si>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</si>
  <si>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</si>
  <si>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</si>
  <si>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</si>
  <si>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</si>
  <si>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</si>
  <si>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</si>
  <si>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</si>
  <si>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</si>
  <si>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</si>
  <si>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</si>
  <si>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</si>
  <si>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</si>
  <si>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</si>
  <si>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</si>
  <si>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</si>
  <si>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</si>
  <si>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</si>
  <si>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</si>
  <si>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</si>
  <si>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</si>
  <si>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</si>
  <si>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</si>
  <si>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</si>
  <si>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</si>
  <si>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</si>
  <si>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</si>
  <si>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</si>
  <si>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</si>
  <si>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</si>
  <si>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</si>
  <si>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</si>
  <si>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</si>
  <si>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</si>
  <si>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</si>
  <si>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</si>
  <si>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</si>
  <si>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</si>
  <si>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</si>
  <si>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</si>
  <si>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</si>
  <si>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</si>
  <si>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</si>
  <si>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</si>
  <si>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</si>
  <si>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</si>
  <si>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</si>
  <si>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</si>
  <si>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</si>
  <si>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</si>
  <si>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</si>
  <si>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</si>
  <si>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</si>
  <si>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</si>
  <si>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</si>
  <si>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</si>
  <si>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</si>
  <si>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</si>
  <si>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</si>
  <si>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</si>
  <si>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</si>
  <si>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</si>
  <si>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</si>
  <si>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</si>
  <si>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</si>
  <si>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</si>
  <si>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</si>
  <si>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</si>
  <si>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</si>
  <si>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</si>
  <si>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</si>
  <si>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</si>
  <si>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</si>
  <si>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</si>
  <si>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</si>
  <si>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</si>
  <si>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</si>
  <si>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</si>
  <si>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</si>
  <si>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</si>
  <si>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</si>
  <si>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</si>
  <si>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</si>
  <si>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</si>
  <si>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</si>
  <si>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</si>
  <si>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</si>
  <si>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</si>
  <si>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</si>
  <si>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</si>
  <si>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</si>
  <si>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</si>
  <si>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</si>
  <si>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</si>
  <si>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</si>
  <si>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</si>
  <si>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</si>
  <si>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</si>
  <si>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</si>
  <si>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</si>
  <si>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</si>
  <si>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</si>
  <si>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</si>
  <si>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</si>
  <si>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</si>
  <si>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</si>
  <si>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</si>
  <si>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</si>
  <si>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</si>
  <si>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</si>
  <si>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</si>
  <si>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</si>
  <si>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</si>
  <si>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</si>
  <si>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</si>
  <si>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</si>
  <si>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</si>
  <si>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</si>
  <si>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</si>
  <si>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</si>
  <si>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</si>
  <si>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</si>
  <si>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</si>
  <si>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</si>
  <si>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</si>
  <si>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</si>
  <si>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</si>
  <si>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</si>
  <si>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</si>
  <si>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</si>
  <si>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</si>
  <si>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</si>
  <si>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</si>
  <si>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</si>
  <si>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</si>
  <si>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</si>
  <si>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</si>
  <si>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</si>
  <si>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</si>
  <si>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</si>
  <si>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</si>
  <si>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</si>
  <si>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</si>
  <si>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</si>
  <si>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</si>
  <si>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</si>
  <si>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</si>
  <si>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</si>
  <si>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</si>
  <si>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</si>
  <si>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</si>
  <si>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</si>
  <si>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</si>
  <si>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</si>
  <si>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</si>
  <si>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</si>
  <si>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</si>
  <si>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</si>
  <si>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</si>
  <si>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</si>
  <si>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</si>
  <si>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</si>
  <si>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</si>
  <si>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</si>
  <si>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</si>
  <si>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</si>
  <si>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</si>
  <si>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</si>
  <si>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</si>
  <si>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</si>
  <si>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</si>
  <si>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</si>
  <si>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</si>
  <si>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</si>
  <si>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</si>
  <si>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</si>
  <si>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</si>
  <si>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</si>
  <si>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</si>
  <si>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</si>
  <si>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</si>
  <si>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</si>
  <si>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</si>
  <si>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</si>
  <si>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</si>
  <si>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</si>
  <si>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</si>
  <si>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</si>
  <si>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</si>
  <si>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</si>
  <si>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</si>
  <si>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</si>
  <si>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</si>
  <si>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</si>
  <si>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</si>
  <si>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</si>
  <si>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</si>
  <si>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</si>
  <si>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</si>
  <si>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</si>
  <si>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</si>
  <si>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</si>
  <si>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</si>
  <si>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</si>
  <si>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</si>
  <si>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</si>
  <si>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</si>
  <si>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</si>
  <si>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</si>
  <si>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</si>
  <si>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</si>
  <si>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</si>
  <si>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</si>
  <si>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</si>
  <si>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</si>
  <si>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</si>
  <si>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</si>
  <si>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</si>
  <si>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</si>
  <si>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</si>
  <si>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</si>
  <si>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</si>
  <si>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</si>
  <si>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</si>
  <si>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</si>
  <si>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</si>
  <si>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</si>
  <si>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</si>
  <si>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</si>
  <si>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</si>
  <si>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</si>
  <si>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</si>
  <si>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</si>
  <si>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</si>
  <si>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</si>
  <si>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</si>
  <si>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</si>
  <si>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</si>
  <si>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</si>
  <si>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</si>
  <si>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</si>
  <si>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</si>
  <si>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</si>
  <si>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</si>
  <si>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</si>
  <si>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</si>
  <si>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</si>
  <si>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</si>
  <si>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</si>
  <si>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</si>
  <si>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</si>
  <si>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</si>
  <si>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</si>
  <si>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</si>
  <si>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</si>
  <si>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</si>
  <si>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</si>
  <si>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</si>
  <si>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</si>
  <si>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</si>
  <si>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</si>
  <si>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</si>
  <si>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</si>
  <si>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</si>
  <si>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</si>
  <si>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</si>
  <si>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</si>
  <si>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</si>
  <si>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</si>
  <si>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</si>
  <si>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</si>
  <si>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</si>
  <si>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</si>
  <si>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</si>
  <si>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</si>
  <si>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</si>
  <si>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</si>
  <si>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</si>
  <si>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</si>
  <si>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</si>
  <si>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</si>
  <si>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</si>
  <si>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</si>
  <si>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</si>
  <si>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</si>
  <si>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</si>
  <si>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</si>
  <si>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</si>
  <si>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</si>
  <si>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</si>
  <si>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</si>
  <si>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</si>
  <si>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</si>
  <si>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</si>
  <si>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</si>
  <si>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</si>
  <si>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</si>
  <si>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</si>
  <si>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</si>
  <si>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</si>
  <si>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</si>
  <si>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</si>
  <si>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</si>
  <si>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</si>
  <si>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</si>
  <si>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</si>
  <si>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</si>
  <si>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</si>
  <si>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</si>
  <si>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</si>
  <si>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</si>
  <si>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</si>
  <si>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</si>
  <si>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</si>
  <si>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</si>
  <si>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</si>
  <si>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</si>
  <si>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</si>
  <si>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</si>
  <si>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</si>
  <si>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</si>
  <si>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</si>
  <si>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</si>
  <si>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</si>
  <si>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</si>
  <si>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</si>
  <si>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</si>
  <si>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</si>
  <si>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</si>
  <si>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</si>
  <si>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</si>
  <si>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</si>
  <si>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</si>
  <si>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</si>
  <si>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</si>
  <si>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</si>
  <si>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</si>
  <si>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</si>
  <si>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</si>
  <si>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</si>
  <si>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</si>
  <si>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</si>
  <si>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</si>
  <si>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</si>
  <si>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</si>
  <si>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</si>
  <si>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</si>
  <si>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</si>
  <si>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</si>
  <si>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</si>
  <si>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</si>
  <si>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</si>
  <si>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</si>
  <si>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</si>
  <si>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</si>
  <si>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</si>
  <si>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</si>
  <si>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</si>
  <si>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</si>
  <si>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</si>
  <si>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</si>
  <si>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</si>
  <si>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</si>
  <si>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</si>
  <si>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</si>
  <si>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</si>
  <si>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</si>
  <si>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</si>
  <si>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</si>
  <si>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</si>
  <si>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</si>
  <si>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</si>
  <si>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</si>
  <si>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</si>
  <si>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</si>
  <si>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</si>
  <si>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</si>
  <si>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</si>
  <si>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</si>
  <si>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</si>
  <si>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</si>
  <si>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</si>
  <si>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</si>
  <si>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</si>
  <si>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</si>
  <si>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</si>
  <si>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</si>
  <si>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</si>
  <si>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</si>
  <si>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</si>
  <si>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</si>
  <si>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</si>
  <si>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</si>
  <si>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</si>
  <si>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</si>
  <si>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</si>
  <si>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</si>
  <si>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</si>
  <si>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</si>
  <si>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</si>
  <si>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</si>
  <si>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</si>
  <si>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</si>
  <si>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</si>
  <si>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</si>
  <si>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</si>
  <si>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</si>
  <si>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</si>
  <si>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</si>
  <si>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</si>
  <si>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</si>
  <si>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</si>
  <si>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</si>
  <si>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</si>
  <si>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</si>
  <si>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</si>
  <si>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</si>
  <si>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</si>
  <si>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</si>
  <si>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</si>
  <si>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</si>
  <si>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</si>
  <si>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</si>
  <si>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</si>
  <si>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</si>
  <si>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</si>
  <si>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</si>
  <si>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</si>
  <si>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</si>
  <si>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</si>
  <si>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</si>
  <si>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</si>
  <si>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</si>
  <si>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</si>
  <si>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</si>
  <si>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</si>
  <si>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</si>
  <si>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</si>
  <si>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</si>
  <si>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</si>
  <si>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</si>
  <si>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</si>
  <si>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</si>
  <si>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</si>
  <si>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</si>
  <si>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</si>
  <si>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</si>
  <si>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</si>
  <si>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</si>
  <si>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</si>
  <si>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</si>
  <si>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</si>
  <si>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</si>
  <si>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</si>
  <si>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</si>
  <si>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</si>
  <si>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</si>
  <si>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</si>
  <si>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</si>
  <si>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</si>
  <si>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</si>
  <si>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</si>
  <si>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</si>
  <si>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</si>
  <si>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</si>
  <si>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</si>
  <si>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</si>
  <si>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</si>
  <si>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</si>
  <si>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</si>
  <si>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</si>
  <si>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</si>
  <si>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</si>
  <si>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</si>
  <si>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</si>
  <si>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</si>
  <si>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</si>
  <si>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</si>
  <si>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</si>
  <si>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</si>
  <si>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</si>
  <si>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</si>
  <si>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</si>
  <si>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</si>
  <si>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</si>
  <si>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</si>
  <si>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</si>
  <si>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</si>
  <si>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</si>
  <si>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</si>
  <si>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</si>
  <si>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</si>
  <si>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</si>
  <si>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</si>
  <si>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</si>
  <si>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</si>
  <si>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</si>
  <si>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</si>
  <si>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</si>
  <si>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</si>
  <si>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</si>
  <si>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</si>
  <si>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</si>
  <si>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</si>
  <si>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</si>
  <si>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</si>
  <si>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</si>
  <si>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</si>
  <si>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</si>
  <si>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</si>
  <si>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</si>
  <si>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</si>
  <si>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</si>
  <si>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</si>
  <si>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</si>
  <si>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</si>
  <si>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</si>
  <si>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</si>
  <si>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</si>
  <si>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</si>
  <si>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</si>
  <si>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</si>
  <si>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</si>
  <si>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</si>
  <si>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</si>
  <si>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</si>
  <si>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</si>
  <si>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</si>
  <si>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</si>
  <si>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</si>
  <si>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</si>
  <si>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</si>
  <si>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</si>
  <si>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</si>
  <si>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</si>
  <si>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</si>
  <si>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</si>
  <si>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</si>
  <si>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</si>
  <si>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</si>
  <si>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</si>
  <si>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</si>
  <si>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</si>
  <si>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</si>
  <si>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</si>
  <si>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</si>
  <si>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</si>
  <si>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</si>
  <si>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</si>
  <si>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</si>
  <si>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</si>
  <si>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</si>
  <si>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</si>
  <si>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</si>
  <si>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</si>
  <si>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</si>
  <si>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</si>
  <si>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</si>
  <si>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</si>
  <si>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</si>
  <si>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</si>
  <si>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</si>
  <si>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</si>
  <si>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</si>
  <si>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</si>
  <si>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</si>
  <si>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</si>
  <si>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</si>
  <si>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</si>
  <si>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</si>
  <si>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</si>
  <si>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</si>
  <si>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</si>
  <si>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</si>
  <si>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</si>
  <si>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</si>
  <si>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</si>
  <si>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</si>
  <si>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</si>
  <si>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</si>
  <si>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</si>
  <si>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</si>
  <si>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</si>
  <si>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</si>
  <si>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</si>
  <si>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</si>
  <si>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</si>
  <si>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</si>
  <si>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</si>
  <si>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</si>
  <si>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</si>
  <si>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</si>
  <si>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</si>
  <si>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</si>
  <si>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</si>
  <si>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</si>
  <si>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</si>
  <si>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</si>
  <si>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</si>
  <si>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</si>
  <si>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</si>
  <si>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</si>
  <si>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</si>
  <si>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</si>
  <si>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</si>
  <si>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</si>
  <si>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</si>
  <si>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</si>
  <si>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</si>
  <si>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</si>
  <si>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</si>
  <si>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</si>
  <si>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</si>
  <si>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</si>
  <si>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</si>
  <si>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</si>
  <si>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</si>
  <si>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</si>
  <si>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</si>
  <si>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</si>
  <si>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</si>
  <si>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</si>
  <si>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</si>
  <si>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</si>
  <si>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</si>
  <si>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</si>
  <si>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</si>
  <si>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</si>
  <si>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</si>
  <si>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</si>
  <si>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</si>
  <si>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</si>
  <si>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</si>
  <si>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</si>
  <si>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</si>
  <si>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</si>
  <si>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</si>
  <si>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</si>
  <si>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</si>
  <si>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</si>
  <si>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</si>
  <si>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</si>
  <si>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</si>
  <si>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</si>
  <si>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</si>
  <si>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</si>
  <si>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</si>
  <si>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</si>
  <si>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</si>
  <si>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</si>
  <si>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</si>
  <si>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</si>
  <si>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</si>
  <si>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</si>
  <si>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</si>
  <si>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</si>
  <si>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</si>
  <si>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</si>
  <si>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</si>
  <si>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</si>
  <si>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</si>
  <si>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</si>
  <si>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</si>
  <si>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</si>
  <si>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</si>
  <si>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</si>
  <si>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</si>
  <si>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</si>
  <si>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</si>
  <si>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</si>
  <si>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</si>
  <si>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</si>
  <si>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</si>
  <si>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</si>
  <si>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</si>
  <si>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</si>
  <si>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</si>
  <si>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</si>
  <si>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</si>
  <si>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</si>
  <si>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</si>
  <si>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</si>
  <si>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</si>
  <si>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</si>
  <si>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</si>
  <si>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</si>
  <si>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</si>
  <si>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</si>
  <si>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</si>
  <si>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</si>
  <si>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</si>
  <si>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</si>
  <si>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</si>
  <si>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</si>
  <si>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</si>
  <si>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</si>
  <si>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</si>
  <si>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</si>
  <si>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</si>
  <si>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</si>
  <si>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</si>
  <si>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</si>
  <si>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</si>
  <si>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</si>
  <si>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</si>
  <si>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</si>
  <si>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</si>
  <si>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</si>
  <si>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</si>
  <si>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</si>
  <si>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</si>
  <si>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</si>
  <si>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</si>
  <si>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</si>
  <si>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</si>
  <si>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</si>
  <si>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</si>
  <si>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</si>
  <si>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</si>
  <si>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</si>
  <si>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</si>
  <si>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</si>
  <si>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</si>
  <si>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</si>
  <si>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</si>
  <si>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</si>
  <si>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</si>
  <si>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</si>
  <si>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</si>
  <si>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</si>
  <si>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</si>
  <si>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</si>
  <si>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</si>
  <si>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</si>
  <si>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</si>
  <si>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</si>
  <si>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</si>
  <si>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</si>
  <si>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</si>
  <si>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</si>
  <si>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</si>
  <si>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</si>
  <si>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</si>
  <si>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</si>
  <si>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</si>
  <si>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</si>
  <si>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</si>
  <si>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</si>
  <si>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</si>
  <si>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</si>
  <si>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</si>
  <si>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</si>
  <si>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</si>
  <si>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</si>
  <si>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</si>
  <si>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</si>
  <si>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</si>
  <si>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</si>
  <si>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</si>
  <si>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</si>
  <si>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</si>
  <si>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</si>
  <si>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</si>
  <si>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</si>
  <si>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</si>
  <si>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</si>
  <si>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</si>
  <si>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</si>
  <si>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</si>
  <si>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</si>
  <si>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</si>
  <si>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</si>
  <si>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</si>
  <si>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</si>
  <si>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</si>
  <si>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</si>
  <si>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</si>
  <si>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</si>
  <si>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</si>
  <si>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</si>
  <si>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</si>
  <si>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</si>
  <si>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</si>
  <si>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</si>
  <si>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</si>
  <si>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</si>
  <si>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</si>
  <si>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</si>
  <si>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</si>
  <si>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</si>
  <si>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</si>
  <si>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</si>
  <si>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</si>
  <si>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</si>
  <si>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</si>
  <si>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</si>
  <si>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</si>
  <si>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</si>
  <si>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</si>
  <si>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</si>
  <si>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</si>
  <si>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</si>
  <si>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</si>
  <si>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</si>
  <si>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</si>
  <si>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</si>
  <si>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</si>
  <si>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</si>
  <si>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</si>
  <si>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</si>
  <si>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</si>
  <si>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</si>
  <si>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</si>
  <si>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</si>
  <si>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</si>
  <si>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</si>
  <si>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</si>
  <si>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</si>
  <si>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</si>
  <si>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</si>
  <si>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</si>
  <si>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</si>
  <si>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</si>
  <si>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</si>
  <si>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</si>
  <si>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</si>
  <si>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</si>
  <si>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</si>
  <si>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</si>
  <si>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</si>
  <si>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</si>
  <si>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</si>
  <si>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</si>
  <si>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</si>
  <si>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</si>
  <si>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</si>
  <si>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</si>
  <si>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</si>
  <si>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</si>
  <si>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</si>
  <si>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</si>
  <si>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</si>
  <si>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</si>
  <si>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</si>
  <si>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</si>
  <si>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</si>
  <si>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</si>
  <si>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</si>
  <si>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</si>
  <si>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</si>
  <si>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</si>
  <si>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</si>
  <si>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</si>
  <si>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</si>
  <si>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</si>
  <si>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</si>
  <si>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</si>
  <si>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</si>
  <si>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</si>
  <si>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</si>
  <si>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</si>
  <si>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</si>
  <si>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</si>
  <si>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</si>
  <si>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</si>
  <si>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</si>
  <si>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</si>
  <si>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</si>
  <si>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</si>
  <si>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</si>
  <si>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</si>
  <si>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</si>
  <si>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</si>
  <si>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</si>
  <si>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</si>
  <si>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</si>
  <si>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</si>
  <si>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</si>
  <si>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</si>
  <si>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</si>
  <si>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</si>
  <si>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</si>
  <si>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</si>
  <si>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</si>
  <si>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</si>
  <si>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</si>
  <si>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</si>
  <si>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</si>
  <si>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</si>
  <si>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</si>
  <si>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</si>
  <si>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</si>
  <si>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</si>
  <si>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</si>
  <si>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</si>
  <si>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</si>
  <si>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</si>
  <si>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</si>
  <si>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</si>
  <si>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</si>
  <si>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</si>
  <si>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</si>
  <si>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</si>
  <si>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</si>
  <si>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</si>
  <si>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</si>
  <si>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</si>
  <si>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</si>
  <si>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</si>
  <si>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</si>
  <si>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</si>
  <si>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</si>
  <si>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</si>
  <si>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</si>
  <si>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</si>
  <si>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</si>
  <si>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</si>
  <si>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</si>
  <si>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</si>
  <si>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</si>
  <si>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</si>
  <si>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</si>
  <si>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</si>
  <si>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</si>
  <si>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</si>
  <si>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</si>
  <si>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</si>
  <si>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</si>
  <si>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</si>
  <si>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</si>
  <si>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</si>
  <si>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</si>
  <si>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</si>
  <si>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</si>
  <si>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</si>
  <si>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</si>
  <si>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</si>
  <si>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</si>
  <si>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</si>
  <si>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</si>
  <si>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</si>
  <si>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</si>
  <si>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</si>
  <si>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</si>
  <si>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</si>
  <si>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</si>
  <si>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</si>
  <si>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</si>
  <si>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</si>
  <si>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</si>
  <si>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</si>
  <si>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</si>
  <si>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</si>
  <si>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</si>
  <si>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</si>
  <si>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</si>
  <si>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</si>
  <si>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</si>
  <si>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</si>
  <si>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</si>
  <si>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</si>
  <si>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</si>
  <si>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</si>
  <si>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</si>
  <si>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</si>
  <si>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</si>
  <si>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</si>
  <si>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</si>
  <si>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</si>
  <si>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</si>
  <si>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</si>
  <si>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</si>
  <si>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</si>
  <si>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</si>
  <si>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</si>
  <si>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</si>
  <si>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</si>
  <si>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</si>
  <si>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</si>
  <si>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</si>
  <si>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</si>
  <si>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</si>
  <si>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</si>
  <si>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</si>
  <si>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</si>
  <si>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</si>
  <si>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</si>
  <si>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</si>
  <si>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</si>
  <si>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</si>
  <si>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</si>
  <si>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</si>
  <si>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</si>
  <si>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</si>
  <si>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</si>
  <si>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</si>
  <si>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</si>
  <si>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</si>
  <si>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</si>
  <si>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</si>
  <si>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</si>
  <si>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</si>
  <si>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</si>
  <si>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</si>
  <si>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</si>
  <si>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</si>
  <si>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</si>
  <si>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</si>
  <si>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</si>
  <si>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</si>
  <si>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</si>
  <si>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</si>
  <si>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</si>
  <si>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</si>
  <si>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</si>
  <si>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</si>
  <si>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</si>
  <si>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</si>
  <si>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</si>
  <si>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</si>
  <si>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</si>
  <si>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</si>
  <si>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</si>
  <si>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</si>
  <si>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</si>
  <si>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</si>
  <si>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</si>
  <si>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</si>
  <si>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</si>
  <si>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</si>
  <si>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</si>
  <si>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</si>
  <si>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</si>
  <si>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</si>
  <si>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</si>
  <si>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</si>
  <si>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</si>
  <si>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</si>
  <si>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</si>
  <si>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</si>
  <si>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</si>
  <si>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</si>
  <si>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</si>
  <si>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</si>
  <si>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</si>
  <si>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</si>
  <si>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</si>
  <si>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</si>
  <si>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</si>
  <si>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</si>
  <si>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</si>
  <si>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</si>
  <si>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</si>
  <si>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</si>
  <si>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</si>
  <si>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</si>
  <si>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</si>
  <si>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</si>
  <si>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</si>
  <si>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</si>
  <si>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</si>
  <si>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</si>
  <si>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</si>
  <si>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</si>
  <si>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</si>
  <si>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</si>
  <si>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</si>
  <si>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</si>
  <si>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</si>
  <si>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</si>
  <si>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</si>
  <si>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</si>
  <si>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</si>
  <si>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</si>
  <si>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</si>
  <si>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</si>
  <si>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</si>
  <si>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</si>
  <si>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</si>
  <si>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</si>
  <si>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</si>
  <si>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</si>
  <si>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</si>
  <si>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</si>
  <si>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</si>
  <si>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</si>
  <si>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</si>
  <si>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</si>
  <si>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</si>
  <si>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</si>
  <si>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</si>
  <si>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</si>
  <si>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</si>
  <si>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</si>
  <si>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</si>
  <si>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</si>
  <si>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</si>
  <si>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</si>
  <si>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</si>
  <si>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</si>
  <si>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</si>
  <si>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</si>
  <si>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</si>
  <si>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</si>
  <si>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</si>
  <si>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</si>
  <si>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</si>
  <si>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</si>
  <si>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</si>
  <si>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</si>
  <si>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</si>
  <si>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</si>
  <si>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</si>
  <si>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</si>
  <si>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</si>
  <si>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</si>
  <si>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</si>
  <si>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</si>
  <si>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</si>
  <si>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</si>
  <si>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</si>
  <si>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</si>
  <si>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</si>
  <si>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</si>
  <si>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</si>
  <si>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</si>
  <si>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</si>
  <si>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</si>
  <si>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</si>
  <si>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</si>
  <si>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</si>
  <si>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</si>
  <si>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</si>
  <si>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</si>
  <si>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</si>
  <si>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</si>
  <si>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</si>
  <si>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</si>
  <si>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</si>
  <si>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</si>
  <si>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</si>
  <si>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</si>
  <si>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</si>
  <si>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</si>
  <si>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</si>
  <si>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</si>
  <si>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</si>
  <si>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</si>
  <si>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</si>
  <si>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</si>
  <si>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</si>
  <si>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</si>
  <si>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</si>
  <si>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</si>
  <si>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</si>
  <si>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</si>
  <si>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</si>
  <si>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</si>
  <si>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</si>
  <si>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</si>
  <si>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</si>
  <si>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</si>
  <si>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</si>
  <si>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</si>
  <si>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</si>
  <si>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</si>
  <si>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</si>
  <si>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</si>
  <si>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</si>
  <si>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</si>
  <si>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</si>
  <si>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</si>
  <si>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</si>
  <si>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</si>
  <si>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</si>
  <si>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</si>
  <si>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</si>
  <si>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</si>
  <si>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</si>
  <si>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</si>
  <si>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</si>
  <si>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</si>
  <si>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</si>
  <si>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</si>
  <si>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</si>
  <si>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</si>
  <si>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</si>
  <si>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</si>
  <si>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</si>
  <si>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</si>
  <si>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</si>
  <si>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</si>
  <si>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</si>
  <si>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</si>
  <si>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</si>
  <si>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</si>
  <si>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</si>
  <si>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</si>
  <si>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</si>
  <si>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</si>
  <si>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</si>
  <si>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</si>
  <si>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</si>
  <si>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</si>
  <si>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</si>
  <si>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</si>
  <si>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</si>
  <si>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</si>
  <si>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</si>
  <si>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</si>
  <si>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</si>
  <si>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</si>
  <si>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</si>
  <si>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</si>
  <si>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</si>
  <si>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</si>
  <si>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</si>
  <si>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</si>
  <si>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</si>
  <si>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</si>
  <si>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</si>
  <si>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</si>
  <si>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</si>
  <si>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</si>
  <si>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</si>
  <si>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</si>
  <si>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</si>
  <si>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</si>
  <si>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</si>
  <si>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</si>
  <si>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</si>
  <si>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</si>
  <si>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</si>
  <si>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</si>
  <si>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</si>
  <si>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</si>
  <si>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</si>
  <si>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</si>
  <si>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</si>
  <si>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</si>
  <si>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</si>
  <si>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</si>
  <si>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</si>
  <si>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</si>
  <si>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</si>
  <si>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</si>
  <si>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</si>
  <si>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</si>
  <si>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</si>
  <si>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</si>
  <si>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</si>
  <si>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</si>
  <si>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</si>
  <si>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</si>
  <si>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</si>
  <si>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</si>
  <si>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</si>
  <si>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</si>
  <si>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</si>
  <si>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</si>
  <si>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</si>
  <si>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</si>
  <si>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</si>
  <si>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</si>
  <si>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</si>
  <si>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</si>
  <si>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</si>
  <si>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</si>
  <si>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</si>
  <si>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</si>
  <si>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</si>
  <si>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</si>
  <si>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</si>
  <si>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</si>
  <si>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</si>
  <si>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</si>
  <si>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</si>
  <si>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</si>
  <si>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</si>
  <si>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</si>
  <si>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</si>
  <si>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</si>
  <si>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</si>
  <si>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</si>
  <si>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</si>
  <si>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</si>
  <si>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</si>
  <si>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</si>
  <si>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</si>
  <si>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</si>
  <si>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</si>
  <si>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</si>
  <si>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</si>
  <si>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</si>
  <si>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</si>
  <si>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</si>
  <si>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</si>
  <si>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</si>
  <si>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</si>
  <si>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</si>
  <si>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</si>
  <si>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</si>
  <si>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</si>
  <si>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</si>
  <si>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</si>
  <si>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</si>
  <si>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</si>
  <si>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</si>
  <si>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</si>
  <si>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</si>
  <si>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</si>
  <si>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</si>
  <si>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</si>
  <si>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</si>
  <si>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</si>
  <si>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</si>
  <si>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</si>
  <si>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</si>
  <si>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</si>
  <si>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</si>
  <si>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</si>
  <si>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</si>
  <si>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</si>
  <si>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</si>
  <si>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</si>
  <si>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</si>
  <si>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</si>
  <si>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</si>
  <si>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</si>
  <si>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</si>
  <si>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</si>
  <si>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</si>
  <si>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</si>
  <si>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</si>
  <si>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</si>
  <si>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</si>
  <si>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</si>
  <si>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</si>
  <si>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</si>
  <si>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</si>
  <si>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</si>
  <si>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</si>
  <si>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</si>
  <si>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</si>
  <si>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</si>
  <si>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</si>
  <si>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</si>
  <si>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</si>
  <si>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</si>
  <si>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</si>
  <si>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</si>
  <si>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</si>
  <si>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</si>
  <si>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</si>
  <si>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</si>
  <si>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</si>
  <si>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</si>
  <si>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</si>
  <si>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</si>
  <si>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</si>
  <si>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</si>
  <si>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</si>
  <si>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</si>
  <si>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</si>
  <si>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</si>
  <si>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</si>
  <si>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</si>
  <si>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</si>
  <si>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</si>
  <si>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</si>
  <si>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</si>
  <si>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</si>
  <si>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</si>
  <si>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</si>
  <si>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</si>
  <si>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</si>
  <si>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</si>
  <si>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</si>
  <si>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</si>
  <si>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</si>
  <si>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</si>
  <si>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</si>
  <si>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</si>
  <si>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</si>
  <si>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</si>
  <si>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</si>
  <si>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</si>
  <si>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</si>
  <si>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</si>
  <si>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</si>
  <si>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</si>
  <si>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</si>
  <si>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</si>
  <si>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</si>
  <si>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</si>
  <si>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</si>
  <si>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</si>
  <si>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</si>
  <si>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</si>
  <si>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</si>
  <si>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</si>
  <si>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</si>
  <si>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</si>
  <si>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</si>
  <si>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</si>
  <si>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</si>
  <si>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</si>
  <si>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</si>
  <si>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</si>
  <si>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</si>
  <si>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</si>
  <si>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</si>
  <si>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</si>
  <si>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</si>
  <si>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</si>
  <si>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</si>
  <si>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</si>
  <si>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</si>
  <si>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</si>
  <si>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</si>
  <si>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</si>
  <si>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</si>
  <si>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</si>
  <si>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</si>
  <si>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</si>
  <si>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</si>
  <si>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</si>
  <si>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</si>
  <si>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</si>
  <si>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</si>
  <si>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</si>
  <si>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</si>
  <si>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</si>
  <si>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</si>
  <si>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</si>
  <si>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</si>
  <si>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</si>
  <si>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</si>
  <si>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</si>
  <si>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</si>
  <si>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</si>
  <si>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</si>
  <si>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</si>
  <si>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</si>
  <si>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</si>
  <si>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</si>
  <si>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</si>
  <si>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</si>
  <si>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</si>
  <si>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</si>
  <si>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</si>
  <si>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</si>
  <si>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</si>
  <si>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</si>
  <si>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</si>
  <si>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</si>
  <si>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</si>
  <si>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</si>
  <si>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</si>
  <si>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</si>
  <si>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</si>
  <si>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</si>
  <si>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</si>
  <si>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</si>
  <si>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</si>
  <si>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</si>
  <si>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</si>
  <si>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</si>
  <si>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</si>
  <si>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</si>
  <si>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</si>
  <si>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</si>
  <si>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</si>
  <si>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</si>
  <si>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</si>
  <si>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</si>
  <si>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</si>
  <si>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</si>
  <si>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</si>
  <si>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</si>
  <si>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</si>
  <si>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</si>
  <si>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</si>
  <si>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</si>
  <si>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</si>
  <si>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</si>
  <si>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</si>
  <si>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</si>
  <si>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</si>
  <si>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</si>
  <si>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</si>
  <si>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</si>
  <si>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</si>
  <si>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</si>
  <si>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</si>
  <si>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</si>
  <si>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</si>
  <si>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</si>
  <si>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</si>
  <si>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</si>
  <si>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</si>
  <si>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</si>
  <si>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</si>
  <si>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</si>
  <si>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</si>
  <si>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</si>
  <si>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</si>
  <si>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</si>
  <si>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</si>
  <si>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</si>
  <si>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</si>
  <si>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</si>
  <si>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</si>
  <si>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</si>
  <si>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</si>
  <si>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</si>
  <si>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</si>
  <si>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</si>
  <si>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</si>
  <si>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</si>
  <si>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</si>
  <si>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</si>
  <si>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</si>
  <si>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</si>
  <si>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</si>
  <si>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</si>
  <si>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</si>
  <si>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</si>
  <si>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</si>
  <si>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</si>
  <si>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</si>
  <si>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</si>
  <si>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</si>
  <si>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</si>
  <si>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</si>
  <si>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</si>
  <si>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</si>
  <si>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</si>
  <si>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</si>
  <si>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</si>
  <si>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</si>
  <si>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</si>
  <si>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</si>
  <si>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</si>
  <si>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</si>
  <si>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</si>
  <si>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</si>
  <si>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</si>
  <si>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</si>
  <si>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</si>
  <si>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</si>
  <si>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</si>
  <si>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</si>
  <si>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</si>
  <si>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</si>
  <si>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</si>
  <si>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</si>
  <si>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</si>
  <si>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</si>
  <si>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</si>
  <si>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</si>
  <si>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</si>
  <si>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</si>
  <si>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</si>
  <si>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</si>
  <si>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</si>
  <si>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</si>
  <si>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</si>
  <si>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</si>
  <si>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</si>
  <si>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</si>
  <si>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</si>
  <si>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</si>
  <si>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</si>
  <si>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</si>
  <si>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</si>
  <si>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</si>
  <si>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</si>
  <si>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</si>
  <si>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</si>
  <si>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</si>
  <si>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</si>
  <si>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</si>
  <si>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</si>
  <si>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</si>
  <si>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</si>
  <si>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</si>
  <si>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</si>
  <si>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</si>
  <si>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</si>
  <si>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</si>
  <si>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</si>
  <si>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</si>
  <si>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</si>
  <si>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</si>
  <si>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</si>
  <si>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</si>
  <si>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</si>
  <si>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</si>
  <si>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</si>
  <si>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</si>
  <si>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</si>
  <si>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</si>
  <si>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</si>
  <si>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</si>
  <si>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</si>
  <si>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</si>
  <si>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</si>
  <si>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</si>
  <si>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</si>
  <si>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</si>
  <si>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</si>
  <si>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</si>
  <si>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</si>
  <si>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</si>
  <si>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</si>
  <si>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</si>
  <si>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</si>
  <si>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</si>
  <si>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</si>
  <si>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</si>
  <si>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</si>
  <si>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</si>
  <si>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</si>
  <si>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</si>
  <si>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</si>
  <si>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</si>
  <si>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</si>
  <si>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</si>
  <si>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</si>
  <si>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</si>
  <si>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</si>
  <si>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</si>
  <si>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</si>
  <si>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</si>
  <si>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</si>
  <si>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</si>
  <si>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</si>
  <si>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</si>
  <si>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</si>
  <si>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</si>
  <si>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</si>
  <si>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</si>
  <si>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</si>
  <si>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</si>
  <si>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</si>
  <si>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</si>
  <si>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</si>
  <si>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</si>
  <si>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</si>
  <si>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</si>
  <si>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</si>
  <si>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</si>
  <si>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</si>
  <si>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</si>
  <si>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</si>
  <si>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</si>
  <si>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</si>
  <si>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</si>
  <si>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</si>
  <si>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</si>
  <si>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</si>
  <si>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</si>
  <si>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</si>
  <si>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</si>
  <si>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</si>
  <si>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</si>
  <si>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</si>
  <si>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</si>
  <si>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</si>
  <si>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</si>
  <si>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</si>
  <si>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</si>
  <si>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</si>
  <si>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</si>
  <si>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</si>
  <si>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</si>
  <si>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</si>
  <si>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</si>
  <si>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</si>
  <si>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</si>
  <si>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</si>
  <si>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</si>
  <si>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</si>
  <si>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</si>
  <si>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</si>
  <si>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</si>
  <si>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</si>
  <si>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</si>
  <si>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</si>
  <si>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</si>
  <si>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</si>
  <si>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</si>
  <si>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</si>
  <si>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</si>
  <si>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</si>
  <si>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</si>
  <si>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</si>
  <si>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</si>
  <si>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</si>
  <si>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</si>
  <si>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</si>
  <si>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</si>
  <si>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</si>
  <si>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</si>
  <si>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</si>
  <si>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</si>
  <si>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</si>
  <si>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</si>
  <si>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</si>
  <si>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</si>
  <si>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</si>
  <si>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</si>
  <si>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</si>
  <si>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</si>
  <si>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</si>
  <si>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</si>
  <si>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</si>
  <si>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</si>
  <si>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</si>
  <si>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</si>
  <si>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</si>
  <si>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</si>
  <si>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</si>
  <si>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</si>
  <si>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</si>
  <si>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</si>
  <si>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</si>
  <si>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</si>
  <si>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</si>
  <si>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</si>
  <si>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</si>
  <si>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</si>
  <si>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</si>
  <si>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</si>
  <si>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</si>
  <si>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</si>
  <si>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</si>
  <si>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</si>
  <si>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</si>
  <si>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</si>
  <si>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</si>
  <si>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</si>
  <si>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</si>
  <si>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</si>
  <si>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</si>
  <si>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</si>
  <si>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</si>
  <si>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</si>
  <si>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</si>
  <si>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</si>
  <si>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</si>
  <si>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</si>
  <si>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</si>
  <si>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</si>
  <si>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</si>
  <si>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</si>
  <si>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</si>
  <si>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</si>
  <si>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</si>
  <si>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</si>
  <si>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</si>
  <si>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</si>
  <si>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</si>
  <si>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</si>
  <si>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</si>
  <si>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</si>
  <si>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</si>
  <si>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</si>
  <si>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</si>
  <si>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</si>
  <si>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</si>
  <si>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</si>
  <si>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</si>
  <si>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</si>
  <si>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</si>
  <si>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</si>
  <si>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</si>
  <si>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</si>
  <si>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</si>
  <si>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</si>
  <si>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</si>
  <si>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</si>
  <si>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</si>
  <si>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</si>
  <si>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</si>
  <si>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</si>
  <si>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</si>
  <si>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</si>
  <si>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</si>
  <si>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</si>
  <si>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</si>
  <si>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</si>
  <si>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</si>
  <si>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</si>
  <si>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</si>
  <si>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</si>
  <si>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</si>
  <si>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</si>
  <si>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</si>
  <si>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</si>
  <si>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</si>
  <si>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</si>
  <si>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</si>
  <si>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</si>
  <si>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</si>
  <si>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</si>
  <si>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</si>
  <si>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</si>
  <si>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</si>
  <si>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</si>
  <si>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</si>
  <si>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</si>
  <si>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</si>
  <si>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</si>
  <si>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</si>
  <si>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</si>
  <si>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</si>
  <si>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</si>
  <si>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</si>
  <si>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</si>
  <si>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</si>
  <si>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</si>
  <si>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</si>
  <si>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</si>
  <si>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</si>
  <si>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</si>
  <si>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</si>
  <si>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</si>
  <si>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</si>
  <si>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</si>
  <si>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</si>
  <si>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</si>
  <si>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</si>
  <si>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</si>
  <si>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</si>
  <si>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</si>
  <si>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</si>
  <si>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</si>
  <si>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</si>
  <si>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</si>
  <si>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</si>
  <si>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</si>
  <si>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</si>
  <si>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</si>
  <si>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</si>
  <si>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</si>
  <si>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</si>
  <si>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</si>
  <si>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</si>
  <si>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</si>
  <si>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</si>
  <si>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</si>
  <si>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</si>
  <si>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</si>
  <si>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</si>
  <si>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</si>
  <si>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</si>
  <si>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</si>
  <si>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</si>
  <si>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</si>
  <si>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</si>
  <si>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</si>
  <si>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</si>
  <si>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</si>
  <si>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</si>
  <si>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</si>
  <si>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</si>
  <si>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</si>
  <si>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</si>
  <si>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</si>
  <si>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</si>
  <si>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</si>
  <si>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</si>
  <si>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</si>
  <si>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</si>
  <si>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</si>
  <si>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</si>
  <si>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</si>
  <si>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</si>
  <si>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</si>
  <si>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</si>
  <si>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</si>
  <si>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</si>
  <si>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</si>
  <si>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</si>
  <si>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</si>
  <si>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</si>
  <si>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</si>
  <si>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</si>
  <si>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</si>
  <si>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</si>
  <si>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</si>
  <si>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</si>
  <si>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</si>
  <si>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</si>
  <si>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</si>
  <si>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</si>
  <si>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</si>
  <si>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</si>
  <si>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</si>
  <si>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</si>
  <si>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</si>
  <si>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</si>
  <si>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</si>
  <si>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</si>
  <si>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</si>
  <si>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</si>
  <si>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</si>
  <si>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</si>
  <si>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</si>
  <si>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</si>
  <si>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</si>
  <si>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</si>
  <si>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</si>
  <si>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</si>
  <si>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</si>
  <si>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</si>
  <si>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</si>
  <si>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</si>
  <si>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</si>
  <si>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</si>
  <si>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</si>
  <si>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</si>
  <si>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</si>
  <si>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</si>
  <si>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</si>
  <si>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</si>
  <si>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</si>
  <si>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</si>
  <si>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</si>
  <si>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</si>
  <si>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</si>
  <si>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</si>
  <si>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</si>
  <si>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</si>
  <si>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</si>
  <si>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</si>
  <si>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</si>
  <si>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</si>
  <si>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</si>
  <si>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</si>
  <si>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</si>
  <si>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</si>
  <si>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</si>
  <si>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</si>
  <si>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</si>
  <si>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</si>
  <si>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</si>
  <si>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</si>
  <si>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</si>
  <si>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</si>
  <si>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</si>
  <si>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</si>
  <si>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</si>
  <si>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</si>
  <si>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</si>
  <si>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</si>
  <si>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</si>
  <si>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</si>
  <si>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</si>
  <si>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</si>
  <si>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</si>
  <si>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</si>
  <si>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</si>
  <si>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</si>
  <si>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</si>
  <si>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</si>
  <si>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</si>
  <si>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</si>
  <si>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</si>
  <si>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</si>
  <si>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</si>
  <si>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</si>
  <si>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</si>
  <si>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</si>
  <si>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</si>
  <si>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</si>
  <si>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</si>
  <si>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</si>
  <si>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</si>
  <si>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</si>
  <si>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</si>
  <si>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</si>
  <si>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</si>
  <si>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</si>
  <si>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</si>
  <si>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</si>
  <si>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</si>
  <si>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</si>
  <si>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</si>
  <si>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</si>
  <si>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</si>
  <si>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</si>
  <si>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</si>
  <si>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</si>
  <si>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</si>
  <si>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</si>
  <si>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</si>
  <si>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</si>
  <si>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</si>
  <si>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</si>
  <si>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</si>
  <si>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</si>
  <si>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</si>
  <si>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</si>
  <si>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</si>
  <si>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</si>
  <si>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</si>
  <si>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</si>
  <si>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</si>
  <si>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</si>
  <si>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</si>
  <si>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</si>
  <si>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</si>
  <si>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</si>
  <si>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</si>
  <si>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</si>
  <si>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</si>
  <si>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</si>
  <si>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</si>
  <si>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</si>
  <si>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</si>
  <si>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</si>
  <si>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</si>
  <si>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</si>
  <si>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</si>
  <si>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</si>
  <si>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</si>
  <si>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</si>
  <si>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</si>
  <si>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</si>
  <si>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</si>
  <si>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</si>
  <si>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</si>
  <si>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</si>
  <si>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</si>
  <si>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</si>
  <si>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</si>
  <si>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</si>
  <si>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</si>
  <si>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</si>
  <si>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</si>
  <si>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</si>
  <si>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</si>
  <si>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</si>
  <si>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</si>
  <si>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</si>
  <si>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</si>
  <si>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</si>
  <si>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</si>
  <si>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</si>
  <si>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</si>
  <si>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</si>
  <si>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</si>
  <si>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</si>
  <si>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</si>
  <si>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</si>
  <si>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</si>
  <si>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</si>
  <si>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</si>
  <si>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</si>
  <si>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</si>
  <si>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</si>
  <si>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</si>
  <si>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</si>
  <si>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</si>
  <si>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</si>
  <si>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</si>
  <si>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</si>
  <si>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</si>
  <si>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</si>
  <si>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</si>
  <si>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</si>
  <si>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</si>
  <si>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</si>
  <si>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</si>
  <si>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</si>
  <si>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</si>
  <si>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</si>
  <si>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</si>
  <si>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</si>
  <si>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</si>
  <si>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</si>
  <si>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</si>
  <si>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</si>
  <si>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</si>
  <si>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</si>
  <si>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</si>
  <si>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</si>
  <si>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</si>
  <si>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</si>
  <si>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</si>
  <si>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</si>
  <si>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</si>
  <si>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</si>
  <si>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</si>
  <si>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</si>
  <si>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</si>
  <si>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</si>
  <si>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</si>
  <si>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</si>
  <si>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</si>
  <si>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</si>
  <si>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</si>
  <si>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</si>
  <si>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</si>
  <si>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</si>
  <si>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</si>
  <si>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</si>
  <si>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</si>
  <si>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</si>
  <si>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</si>
  <si>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</si>
  <si>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</si>
  <si>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</si>
  <si>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</si>
  <si>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</si>
  <si>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</si>
  <si>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</si>
  <si>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</si>
  <si>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</si>
  <si>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</si>
  <si>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</si>
  <si>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</si>
  <si>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</si>
  <si>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</si>
  <si>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</si>
  <si>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</si>
  <si>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</si>
  <si>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</si>
  <si>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</si>
  <si>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</si>
  <si>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</si>
  <si>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</si>
  <si>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</si>
  <si>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</si>
  <si>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</si>
  <si>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</si>
  <si>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</si>
  <si>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</si>
  <si>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</si>
  <si>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</si>
  <si>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</si>
  <si>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</si>
  <si>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</si>
  <si>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</si>
  <si>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</si>
  <si>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</si>
  <si>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</si>
  <si>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</si>
  <si>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</si>
  <si>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</si>
  <si>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</si>
  <si>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</si>
  <si>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</si>
  <si>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</si>
  <si>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</si>
  <si>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</si>
  <si>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</si>
  <si>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</si>
  <si>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</si>
  <si>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</si>
  <si>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</si>
  <si>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</si>
  <si>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</si>
  <si>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</si>
  <si>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</si>
  <si>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</si>
  <si>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</si>
  <si>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</si>
  <si>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</si>
  <si>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</si>
  <si>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</si>
  <si>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</si>
  <si>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</si>
  <si>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</si>
  <si>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</si>
  <si>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</si>
  <si>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</si>
  <si>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</si>
  <si>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</si>
  <si>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</si>
  <si>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</si>
  <si>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</si>
  <si>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</si>
  <si>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</si>
  <si>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</si>
  <si>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</si>
  <si>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</si>
  <si>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</si>
  <si>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</si>
  <si>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</si>
  <si>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</si>
  <si>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</si>
  <si>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</si>
  <si>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</si>
  <si>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</si>
  <si>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</si>
  <si>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</si>
  <si>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</si>
  <si>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</si>
  <si>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</si>
  <si>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</si>
  <si>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</si>
  <si>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</si>
  <si>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</si>
  <si>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</si>
  <si>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</si>
  <si>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</si>
  <si>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</si>
  <si>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</si>
  <si>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</si>
  <si>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</si>
  <si>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</si>
  <si>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</si>
  <si>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</si>
  <si>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</si>
  <si>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</si>
  <si>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</si>
  <si>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</si>
  <si>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</si>
  <si>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</si>
  <si>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</si>
  <si>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</si>
  <si>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</si>
  <si>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</si>
  <si>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</si>
  <si>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</si>
  <si>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</si>
  <si>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</si>
  <si>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</si>
  <si>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</si>
  <si>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</si>
  <si>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</si>
  <si>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</si>
  <si>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</si>
  <si>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</si>
  <si>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</si>
  <si>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</si>
  <si>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</si>
  <si>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</si>
  <si>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</si>
  <si>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</si>
  <si>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</si>
  <si>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</si>
  <si>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</si>
  <si>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</si>
  <si>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</si>
  <si>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</si>
  <si>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</si>
  <si>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</si>
  <si>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</si>
  <si>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</si>
  <si>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</si>
  <si>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</si>
  <si>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</si>
  <si>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</si>
  <si>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</si>
  <si>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</si>
  <si>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</si>
  <si>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</si>
  <si>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</si>
  <si>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</si>
  <si>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</si>
  <si>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</si>
  <si>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</si>
  <si>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</si>
  <si>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</si>
  <si>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</si>
  <si>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</si>
  <si>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</si>
  <si>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</si>
  <si>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</si>
  <si>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</si>
  <si>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</si>
  <si>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</si>
  <si>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</si>
  <si>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</si>
  <si>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</si>
  <si>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</si>
  <si>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</si>
  <si>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</si>
  <si>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</si>
  <si>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</si>
  <si>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</si>
  <si>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</si>
  <si>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</si>
  <si>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</si>
  <si>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</si>
  <si>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</si>
  <si>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</si>
  <si>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</si>
  <si>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</si>
  <si>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</si>
  <si>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</si>
  <si>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</si>
  <si>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</si>
  <si>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</si>
  <si>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</si>
  <si>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</si>
  <si>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</si>
  <si>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</si>
  <si>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</si>
  <si>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</si>
  <si>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</si>
  <si>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</si>
  <si>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</si>
  <si>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</si>
  <si>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</si>
  <si>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</si>
  <si>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</si>
  <si>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</si>
  <si>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</si>
  <si>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</si>
  <si>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</si>
  <si>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</si>
  <si>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</si>
  <si>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</si>
  <si>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</si>
  <si>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</si>
  <si>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</si>
  <si>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</si>
  <si>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</si>
  <si>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</si>
  <si>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</si>
  <si>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</si>
  <si>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</si>
  <si>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</si>
  <si>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</si>
  <si>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</si>
  <si>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</si>
  <si>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</si>
  <si>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</si>
  <si>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</si>
  <si>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</si>
  <si>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</si>
  <si>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</si>
  <si>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</si>
  <si>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</si>
  <si>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</si>
  <si>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</si>
  <si>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</si>
  <si>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</si>
  <si>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</si>
  <si>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</si>
  <si>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</si>
  <si>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</si>
  <si>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</si>
  <si>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</si>
  <si>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</si>
  <si>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</si>
  <si>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</si>
  <si>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</si>
  <si>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</si>
  <si>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</si>
  <si>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</si>
  <si>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</si>
  <si>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</si>
  <si>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</si>
  <si>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</si>
  <si>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</si>
  <si>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</si>
  <si>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</si>
  <si>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</si>
  <si>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</si>
  <si>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</si>
  <si>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</si>
  <si>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</si>
  <si>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</si>
  <si>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</si>
  <si>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</si>
  <si>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</si>
  <si>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</si>
  <si>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</si>
  <si>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</si>
  <si>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</si>
  <si>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</si>
  <si>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</si>
  <si>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</si>
  <si>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</si>
  <si>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</si>
  <si>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</si>
  <si>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</si>
  <si>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</si>
  <si>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</si>
  <si>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</si>
  <si>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</si>
  <si>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</si>
  <si>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</si>
  <si>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</si>
  <si>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</si>
  <si>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</si>
  <si>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</si>
  <si>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</si>
  <si>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</si>
  <si>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</si>
  <si>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</si>
  <si>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</si>
  <si>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</si>
  <si>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</si>
  <si>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</si>
  <si>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</si>
  <si>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</si>
  <si>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</si>
  <si>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</si>
  <si>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</si>
  <si>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</si>
  <si>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</si>
  <si>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</si>
  <si>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</si>
  <si>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</si>
  <si>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</si>
  <si>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</si>
  <si>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</si>
  <si>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</si>
  <si>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</si>
  <si>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</si>
  <si>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</si>
  <si>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</si>
  <si>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</si>
  <si>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</si>
  <si>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</si>
  <si>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</si>
  <si>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</si>
  <si>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</si>
  <si>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</si>
  <si>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</si>
  <si>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</si>
  <si>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</si>
  <si>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</si>
  <si>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</si>
  <si>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</si>
  <si>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</si>
  <si>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</si>
  <si>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</si>
  <si>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</si>
  <si>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</si>
  <si>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</si>
  <si>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</si>
  <si>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</si>
  <si>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</si>
  <si>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</si>
  <si>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</si>
  <si>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</si>
  <si>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</si>
  <si>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</si>
  <si>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</si>
  <si>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</si>
  <si>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</si>
  <si>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</si>
  <si>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</si>
  <si>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</si>
  <si>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</si>
  <si>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</si>
  <si>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</si>
  <si>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</si>
  <si>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</si>
  <si>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</si>
  <si>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</si>
  <si>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</si>
  <si>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</si>
  <si>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</si>
  <si>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</si>
  <si>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</si>
  <si>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</si>
  <si>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</si>
  <si>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</si>
  <si>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</si>
  <si>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</si>
  <si>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</si>
  <si>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</si>
  <si>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</si>
  <si>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</si>
  <si>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</si>
  <si>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</si>
  <si>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</si>
  <si>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</si>
  <si>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</si>
  <si>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</si>
  <si>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</si>
  <si>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</si>
  <si>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</si>
  <si>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</si>
  <si>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</si>
  <si>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</si>
  <si>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</si>
  <si>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</si>
  <si>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</si>
  <si>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</si>
  <si>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</si>
  <si>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</si>
  <si>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</si>
  <si>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</si>
  <si>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</si>
  <si>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</si>
  <si>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</si>
  <si>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</si>
  <si>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</si>
  <si>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</si>
  <si>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</si>
  <si>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</si>
  <si>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</si>
  <si>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</si>
  <si>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</si>
  <si>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</si>
  <si>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</si>
  <si>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</si>
  <si>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</si>
  <si>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</si>
  <si>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</si>
  <si>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</si>
  <si>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</si>
  <si>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</si>
  <si>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</si>
  <si>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</si>
  <si>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</si>
  <si>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</si>
  <si>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</si>
  <si>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</si>
  <si>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</si>
  <si>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</si>
  <si>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</si>
  <si>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</si>
  <si>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</si>
  <si>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</si>
  <si>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</si>
  <si>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</si>
  <si>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</si>
  <si>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</si>
  <si>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</si>
  <si>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</si>
  <si>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</si>
  <si>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</si>
  <si>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</si>
  <si>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</si>
  <si>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</si>
  <si>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</si>
  <si>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</si>
  <si>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</si>
  <si>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</si>
  <si>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</si>
  <si>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</si>
  <si>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</si>
  <si>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</si>
  <si>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</si>
  <si>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</si>
  <si>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</si>
  <si>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</si>
  <si>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</si>
  <si>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</si>
  <si>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</si>
  <si>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</si>
  <si>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</si>
  <si>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</si>
  <si>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</si>
  <si>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</si>
  <si>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</si>
  <si>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</si>
  <si>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</si>
  <si>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</si>
  <si>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</si>
  <si>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</si>
  <si>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</si>
  <si>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</si>
  <si>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</si>
  <si>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</si>
  <si>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</si>
  <si>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</si>
  <si>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</si>
  <si>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</si>
  <si>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</si>
  <si>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</si>
  <si>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</si>
  <si>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</si>
  <si>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</si>
  <si>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</si>
  <si>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</si>
  <si>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</si>
  <si>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</si>
  <si>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</si>
  <si>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</si>
  <si>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</si>
  <si>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</si>
  <si>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</si>
  <si>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</si>
  <si>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</si>
  <si>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</si>
  <si>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</si>
  <si>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</si>
  <si>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</si>
  <si>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</si>
  <si>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</si>
  <si>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</si>
  <si>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</si>
  <si>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</si>
  <si>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</si>
  <si>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</si>
  <si>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</si>
  <si>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</si>
  <si>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</si>
  <si>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</si>
  <si>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</si>
  <si>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</si>
  <si>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</si>
  <si>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</si>
  <si>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</si>
  <si>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</si>
  <si>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</si>
  <si>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</si>
  <si>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</si>
  <si>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</si>
  <si>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</si>
  <si>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</si>
  <si>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</si>
  <si>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</si>
  <si>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</si>
  <si>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</si>
  <si>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</si>
  <si>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</si>
  <si>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</si>
  <si>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</si>
  <si>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</si>
  <si>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</si>
  <si>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</si>
  <si>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</si>
  <si>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</si>
  <si>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</si>
  <si>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</si>
  <si>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</si>
  <si>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</si>
  <si>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</si>
  <si>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</si>
  <si>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</si>
  <si>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</si>
  <si>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</si>
  <si>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</si>
  <si>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</si>
  <si>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</si>
  <si>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</si>
  <si>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</si>
  <si>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</si>
  <si>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</si>
  <si>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</si>
  <si>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</si>
  <si>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</si>
  <si>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</si>
  <si>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</si>
  <si>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</si>
  <si>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</si>
  <si>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</si>
  <si>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</si>
  <si>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</si>
  <si>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</si>
  <si>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</si>
  <si>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</si>
  <si>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</si>
  <si>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</si>
  <si>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</si>
  <si>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</si>
  <si>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</si>
  <si>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</si>
  <si>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</si>
  <si>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</si>
  <si>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</si>
  <si>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</si>
  <si>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</si>
  <si>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</si>
  <si>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</si>
  <si>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</si>
  <si>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</si>
  <si>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</si>
  <si>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</si>
  <si>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</si>
  <si>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</si>
  <si>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</si>
  <si>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</si>
  <si>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</si>
  <si>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</si>
  <si>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</si>
  <si>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</si>
  <si>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</si>
  <si>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</si>
  <si>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</si>
  <si>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</si>
  <si>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</si>
  <si>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</si>
  <si>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</si>
  <si>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</si>
  <si>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</si>
  <si>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</si>
  <si>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</si>
  <si>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</si>
  <si>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</si>
  <si>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</si>
  <si>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</si>
  <si>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</si>
  <si>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</si>
  <si>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</si>
  <si>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</si>
  <si>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</si>
  <si>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</si>
  <si>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</si>
  <si>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</si>
  <si>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</si>
  <si>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</si>
  <si>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</si>
  <si>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</si>
  <si>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</si>
  <si>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</si>
  <si>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</si>
  <si>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</si>
  <si>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</si>
  <si>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</si>
  <si>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</si>
  <si>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</si>
  <si>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</si>
  <si>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</si>
  <si>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</si>
  <si>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</si>
  <si>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</si>
  <si>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</si>
  <si>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</si>
  <si>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</si>
  <si>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</si>
  <si>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</si>
  <si>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</si>
  <si>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</si>
  <si>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</si>
  <si>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</si>
  <si>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</si>
  <si>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</si>
  <si>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</si>
  <si>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</si>
  <si>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</si>
  <si>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</si>
  <si>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</si>
  <si>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</si>
  <si>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</si>
  <si>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</si>
  <si>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</si>
  <si>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</si>
  <si>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</si>
  <si>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</si>
  <si>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</si>
  <si>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</si>
  <si>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</si>
  <si>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</si>
  <si>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</si>
  <si>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</si>
  <si>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</si>
  <si>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</si>
  <si>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</si>
  <si>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</si>
  <si>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</si>
  <si>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</si>
  <si>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</si>
  <si>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</si>
  <si>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</si>
  <si>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</si>
  <si>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</si>
  <si>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</si>
  <si>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</si>
  <si>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</si>
  <si>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</si>
  <si>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</si>
  <si>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</si>
  <si>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</si>
  <si>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</si>
  <si>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</si>
  <si>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</si>
  <si>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</si>
  <si>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</si>
  <si>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</si>
  <si>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</si>
  <si>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</si>
  <si>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</si>
  <si>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</si>
  <si>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</si>
  <si>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</si>
  <si>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</si>
  <si>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</si>
  <si>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</si>
  <si>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</si>
  <si>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</si>
  <si>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</si>
  <si>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</si>
  <si>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</si>
  <si>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</si>
  <si>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</si>
  <si>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</si>
  <si>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</si>
  <si>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</si>
  <si>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</si>
  <si>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</si>
  <si>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</si>
  <si>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</si>
  <si>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</si>
  <si>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</si>
  <si>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</si>
  <si>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</si>
  <si>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</si>
  <si>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</si>
  <si>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</si>
  <si>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</si>
  <si>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</si>
  <si>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</si>
  <si>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</si>
  <si>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</si>
  <si>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</si>
  <si>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</si>
  <si>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</si>
  <si>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</si>
  <si>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</si>
  <si>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</si>
  <si>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</si>
  <si>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</si>
  <si>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</si>
  <si>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</si>
  <si>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</si>
  <si>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</si>
  <si>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</si>
  <si>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</si>
  <si>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</si>
  <si>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</si>
  <si>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</si>
  <si>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</si>
  <si>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</si>
  <si>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</si>
  <si>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</si>
  <si>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</si>
  <si>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</si>
  <si>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</si>
  <si>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</si>
  <si>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</si>
  <si>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</si>
  <si>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</si>
  <si>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</si>
  <si>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</si>
  <si>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</si>
  <si>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</si>
  <si>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</si>
  <si>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</si>
  <si>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</si>
  <si>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</si>
  <si>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</si>
  <si>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</si>
  <si>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</si>
  <si>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</si>
  <si>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</si>
  <si>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</si>
  <si>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</si>
  <si>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</si>
  <si>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</si>
  <si>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</si>
  <si>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</si>
  <si>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</si>
  <si>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</si>
  <si>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</si>
  <si>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</si>
  <si>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</si>
  <si>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</si>
  <si>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</si>
  <si>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</si>
  <si>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</si>
  <si>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</si>
  <si>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</si>
  <si>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</si>
  <si>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</si>
  <si>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</si>
  <si>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</si>
  <si>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</si>
  <si>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</si>
  <si>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</si>
  <si>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</si>
  <si>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</si>
  <si>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</si>
  <si>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</si>
  <si>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</si>
  <si>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</si>
  <si>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</si>
  <si>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</si>
  <si>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</si>
  <si>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</si>
  <si>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</si>
  <si>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</si>
  <si>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</si>
  <si>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</si>
  <si>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</si>
  <si>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</si>
  <si>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</si>
  <si>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</si>
  <si>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</si>
  <si>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</si>
  <si>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</si>
  <si>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</si>
  <si>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</si>
  <si>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</si>
  <si>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</si>
  <si>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</si>
  <si>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</si>
  <si>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</si>
  <si>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</si>
  <si>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</si>
  <si>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</si>
  <si>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</si>
  <si>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</si>
  <si>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</si>
  <si>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</si>
  <si>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</si>
  <si>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</si>
  <si>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</si>
  <si>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</si>
  <si>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</si>
  <si>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</si>
  <si>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</si>
  <si>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</si>
  <si>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</si>
  <si>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</si>
  <si>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</si>
  <si>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</si>
  <si>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</si>
  <si>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</si>
  <si>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</si>
  <si>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</si>
  <si>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</si>
  <si>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</si>
  <si>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</si>
  <si>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</si>
  <si>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</si>
  <si>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</si>
  <si>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</si>
  <si>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</si>
  <si>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</si>
  <si>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</si>
  <si>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</si>
  <si>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</si>
  <si>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</si>
  <si>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</si>
  <si>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</si>
  <si>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</si>
  <si>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</si>
  <si>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</si>
  <si>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</si>
  <si>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</si>
  <si>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</si>
  <si>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</si>
  <si>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</si>
  <si>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</si>
  <si>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</si>
  <si>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</si>
  <si>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</si>
  <si>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</si>
  <si>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</si>
  <si>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</si>
  <si>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</si>
  <si>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</si>
  <si>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</si>
  <si>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</si>
  <si>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</si>
  <si>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</si>
  <si>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</si>
  <si>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</si>
  <si>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</si>
  <si>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</si>
  <si>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</si>
  <si>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</si>
  <si>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</si>
  <si>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</si>
  <si>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</si>
  <si>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</si>
  <si>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</si>
  <si>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</si>
  <si>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</si>
  <si>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</si>
  <si>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</si>
  <si>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</si>
  <si>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</si>
  <si>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</si>
  <si>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</si>
  <si>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</si>
  <si>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</si>
  <si>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</si>
  <si>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</si>
  <si>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</si>
  <si>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</si>
  <si>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</si>
  <si>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</si>
  <si>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</si>
  <si>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</si>
  <si>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</si>
  <si>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</si>
  <si>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</si>
  <si>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</si>
  <si>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</si>
  <si>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</si>
  <si>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</si>
  <si>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</si>
  <si>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</si>
  <si>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</si>
  <si>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</si>
  <si>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</si>
  <si>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</si>
  <si>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</si>
  <si>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</si>
  <si>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</si>
  <si>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</si>
  <si>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</si>
  <si>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</si>
  <si>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</si>
  <si>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</si>
  <si>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</si>
  <si>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</si>
  <si>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</si>
  <si>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</si>
  <si>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</si>
  <si>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</si>
  <si>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</si>
  <si>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</si>
  <si>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</si>
  <si>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</si>
  <si>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</si>
  <si>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</si>
  <si>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</si>
  <si>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</si>
  <si>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</si>
  <si>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</si>
  <si>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</si>
  <si>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</si>
  <si>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</si>
  <si>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</si>
  <si>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</si>
  <si>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</si>
  <si>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</si>
  <si>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</si>
  <si>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</si>
  <si>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</si>
  <si>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</si>
  <si>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</si>
  <si>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</si>
  <si>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</si>
  <si>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</si>
  <si>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</si>
  <si>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</si>
  <si>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</si>
  <si>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</si>
  <si>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</si>
  <si>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</si>
  <si>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</si>
  <si>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</si>
  <si>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</si>
  <si>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</si>
  <si>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</si>
  <si>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</si>
  <si>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</si>
  <si>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</si>
  <si>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</si>
  <si>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</si>
  <si>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</si>
  <si>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</si>
  <si>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</si>
  <si>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</si>
  <si>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</si>
  <si>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</si>
  <si>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</si>
  <si>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</si>
  <si>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</si>
  <si>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</si>
  <si>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</si>
  <si>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</si>
  <si>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</si>
  <si>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</si>
  <si>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</si>
  <si>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</si>
  <si>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</si>
  <si>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</si>
  <si>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</si>
  <si>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</si>
  <si>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</si>
  <si>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</si>
  <si>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</si>
  <si>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</si>
  <si>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</si>
  <si>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</si>
  <si>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</si>
  <si>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</si>
  <si>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</si>
  <si>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</si>
  <si>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</si>
  <si>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</si>
  <si>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</si>
  <si>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</si>
  <si>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</si>
  <si>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</si>
  <si>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</si>
  <si>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</si>
  <si>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</si>
  <si>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</si>
  <si>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</si>
  <si>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</si>
  <si>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</si>
  <si>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</si>
  <si>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</si>
  <si>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</si>
  <si>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</si>
  <si>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</si>
  <si>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</si>
  <si>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</si>
  <si>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</si>
  <si>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</si>
  <si>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</si>
  <si>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</si>
  <si>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</si>
  <si>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</si>
  <si>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</si>
  <si>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</si>
  <si>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</si>
  <si>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</si>
  <si>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</si>
  <si>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</si>
  <si>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</si>
  <si>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</si>
  <si>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</si>
  <si>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</si>
  <si>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</si>
  <si>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</si>
  <si>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</si>
  <si>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</si>
  <si>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</si>
  <si>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</si>
  <si>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</si>
  <si>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</si>
  <si>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</si>
  <si>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</si>
  <si>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</si>
  <si>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</si>
  <si>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</si>
  <si>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</si>
  <si>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</si>
  <si>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</si>
  <si>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</si>
  <si>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</si>
  <si>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</si>
  <si>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</si>
  <si>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</si>
  <si>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</si>
  <si>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</si>
  <si>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</si>
  <si>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</si>
  <si>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</si>
  <si>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</si>
  <si>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</si>
  <si>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</si>
  <si>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</si>
  <si>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</si>
  <si>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</si>
  <si>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</si>
  <si>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</si>
  <si>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</si>
  <si>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</si>
  <si>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</si>
  <si>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</si>
  <si>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</si>
  <si>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</si>
  <si>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</si>
  <si>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</si>
  <si>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</si>
  <si>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</si>
  <si>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</si>
  <si>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</si>
  <si>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</si>
  <si>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</si>
  <si>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</si>
  <si>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</si>
  <si>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</si>
  <si>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</si>
  <si>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</si>
  <si>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</si>
  <si>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</si>
  <si>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</si>
  <si>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</si>
  <si>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</si>
  <si>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</si>
  <si>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</si>
  <si>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</si>
  <si>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</si>
  <si>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</si>
  <si>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</si>
  <si>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</si>
  <si>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</si>
  <si>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</si>
  <si>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</si>
  <si>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</si>
  <si>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</si>
  <si>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</si>
  <si>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</si>
  <si>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</si>
  <si>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</si>
  <si>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</si>
  <si>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</si>
  <si>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</si>
  <si>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</si>
  <si>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</si>
  <si>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</si>
  <si>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</si>
  <si>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</si>
  <si>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</si>
  <si>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</si>
  <si>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</si>
  <si>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</si>
  <si>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</si>
  <si>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</si>
  <si>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</si>
  <si>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</si>
  <si>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</si>
  <si>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</si>
  <si>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</si>
  <si>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</si>
  <si>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</si>
  <si>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</si>
  <si>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</si>
  <si>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</si>
  <si>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</si>
  <si>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</si>
  <si>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</si>
  <si>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</si>
  <si>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</si>
  <si>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</si>
  <si>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</si>
  <si>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</si>
  <si>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</si>
  <si>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</si>
  <si>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</si>
  <si>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</si>
  <si>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</si>
  <si>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</si>
  <si>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</si>
  <si>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</si>
  <si>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</si>
  <si>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</si>
  <si>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</si>
  <si>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</si>
  <si>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</si>
  <si>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</si>
  <si>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</si>
  <si>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</si>
  <si>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</si>
  <si>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</si>
  <si>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</si>
  <si>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</si>
  <si>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</si>
  <si>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</si>
  <si>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</si>
  <si>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</si>
  <si>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</si>
  <si>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</si>
  <si>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</si>
  <si>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</si>
  <si>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</si>
  <si>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</si>
  <si>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</si>
  <si>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</si>
  <si>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</si>
  <si>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</si>
  <si>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</si>
  <si>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</si>
  <si>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</si>
  <si>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</si>
  <si>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</si>
  <si>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</si>
  <si>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</si>
  <si>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</si>
  <si>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</si>
  <si>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</si>
  <si>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</si>
  <si>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</si>
  <si>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</si>
  <si>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</si>
  <si>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</si>
  <si>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</si>
  <si>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</si>
  <si>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</si>
  <si>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</si>
  <si>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</si>
  <si>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</si>
  <si>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</si>
  <si>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</si>
  <si>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</si>
  <si>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</si>
  <si>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</si>
  <si>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</si>
  <si>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</si>
  <si>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</si>
  <si>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</si>
  <si>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</si>
  <si>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</si>
  <si>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</si>
  <si>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</si>
  <si>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</si>
  <si>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</si>
  <si>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</si>
  <si>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</si>
  <si>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</si>
  <si>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</si>
  <si>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</si>
  <si>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</si>
  <si>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</si>
  <si>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</si>
  <si>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</si>
  <si>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</si>
  <si>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</si>
  <si>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</si>
  <si>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</si>
  <si>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</si>
  <si>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</si>
  <si>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</si>
  <si>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</si>
  <si>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</si>
  <si>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</si>
  <si>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</si>
  <si>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</si>
  <si>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</si>
  <si>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</si>
  <si>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</si>
  <si>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</si>
  <si>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</si>
  <si>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</si>
  <si>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</si>
  <si>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</si>
  <si>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</si>
  <si>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</si>
  <si>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</si>
  <si>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</si>
  <si>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</si>
  <si>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</si>
  <si>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</si>
  <si>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</si>
  <si>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</si>
  <si>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</si>
  <si>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</si>
  <si>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</si>
  <si>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</si>
  <si>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</si>
  <si>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</si>
  <si>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</si>
  <si>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</si>
  <si>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</si>
  <si>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</si>
  <si>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</si>
  <si>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</si>
  <si>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</si>
  <si>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</si>
  <si>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</si>
  <si>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</si>
  <si>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</si>
  <si>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</si>
  <si>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</si>
  <si>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</si>
  <si>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</si>
  <si>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</si>
  <si>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</si>
  <si>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</si>
  <si>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</si>
  <si>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</si>
  <si>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</si>
  <si>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</si>
  <si>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</si>
  <si>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</si>
  <si>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</si>
  <si>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</si>
  <si>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</si>
  <si>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</si>
  <si>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</si>
  <si>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</si>
  <si>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</si>
  <si>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</si>
  <si>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</si>
  <si>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</si>
  <si>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</si>
  <si>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</si>
  <si>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</si>
  <si>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</si>
  <si>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</si>
  <si>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</si>
  <si>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</si>
  <si>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</si>
  <si>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</si>
  <si>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</si>
  <si>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</si>
  <si>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</si>
  <si>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</si>
  <si>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</si>
  <si>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</si>
  <si>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</si>
  <si>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</si>
  <si>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</si>
  <si>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</si>
  <si>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</si>
  <si>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</si>
  <si>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</si>
  <si>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</si>
  <si>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</si>
  <si>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</si>
  <si>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</si>
  <si>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</si>
  <si>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</si>
  <si>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</si>
  <si>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</si>
  <si>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</si>
  <si>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</si>
  <si>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</si>
  <si>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</si>
  <si>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</si>
  <si>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</si>
  <si>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</si>
  <si>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</si>
  <si>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</si>
  <si>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</si>
  <si>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</si>
  <si>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</si>
  <si>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</si>
  <si>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</si>
  <si>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</si>
  <si>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</si>
  <si>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</si>
  <si>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</si>
  <si>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</si>
  <si>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</si>
  <si>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</si>
  <si>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</si>
  <si>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</si>
  <si>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</si>
  <si>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</si>
  <si>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</si>
  <si>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</si>
  <si>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</si>
  <si>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</si>
  <si>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</si>
  <si>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</si>
  <si>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</si>
  <si>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</si>
  <si>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</si>
  <si>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</si>
  <si>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</si>
  <si>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</si>
  <si>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</si>
  <si>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</si>
  <si>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</si>
  <si>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</si>
  <si>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</si>
  <si>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</si>
  <si>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</si>
  <si>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</si>
  <si>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</si>
  <si>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</si>
  <si>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</si>
  <si>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</si>
  <si>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</si>
  <si>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</si>
  <si>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</si>
  <si>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</si>
  <si>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</si>
  <si>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</si>
  <si>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</si>
  <si>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</si>
  <si>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</si>
  <si>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</si>
  <si>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</si>
  <si>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</si>
  <si>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</si>
  <si>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</si>
  <si>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</si>
  <si>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</si>
  <si>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</si>
  <si>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</si>
  <si>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</si>
  <si>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</si>
  <si>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</si>
  <si>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</si>
  <si>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</si>
  <si>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</si>
  <si>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</si>
  <si>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</si>
  <si>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</si>
  <si>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</si>
  <si>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</si>
  <si>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</si>
  <si>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</si>
  <si>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</si>
  <si>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</si>
  <si>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</si>
  <si>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</si>
  <si>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</si>
  <si>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</si>
  <si>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</si>
  <si>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</si>
  <si>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</si>
  <si>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</si>
  <si>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</si>
  <si>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</si>
  <si>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</si>
  <si>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</si>
  <si>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</si>
  <si>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</si>
  <si>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</si>
  <si>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</si>
  <si>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</si>
  <si>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</si>
  <si>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</si>
  <si>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</si>
  <si>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</si>
  <si>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</si>
  <si>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</si>
  <si>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</si>
  <si>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</si>
  <si>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</si>
  <si>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</si>
  <si>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</si>
  <si>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</si>
  <si>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</si>
  <si>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</si>
  <si>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</si>
  <si>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</si>
  <si>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</si>
  <si>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</si>
  <si>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</si>
  <si>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</si>
  <si>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</si>
  <si>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</si>
  <si>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</si>
  <si>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</si>
  <si>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</si>
  <si>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</si>
  <si>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</si>
  <si>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</si>
  <si>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</si>
  <si>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</si>
  <si>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</si>
  <si>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</si>
  <si>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</si>
  <si>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</si>
  <si>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</si>
  <si>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</si>
  <si>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</si>
  <si>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</si>
  <si>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</si>
  <si>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</si>
  <si>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</si>
  <si>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</si>
  <si>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</si>
  <si>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</si>
  <si>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</si>
  <si>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</si>
  <si>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</si>
  <si>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</si>
  <si>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</si>
  <si>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</si>
  <si>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</si>
  <si>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</si>
  <si>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</si>
  <si>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</si>
  <si>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</si>
  <si>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</si>
  <si>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</si>
  <si>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</si>
  <si>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</si>
  <si>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</si>
  <si>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</si>
  <si>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</si>
  <si>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</si>
  <si>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</si>
  <si>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</si>
  <si>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</si>
  <si>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</si>
  <si>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</si>
  <si>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</si>
  <si>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</si>
  <si>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</si>
  <si>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</si>
  <si>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</si>
  <si>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</si>
  <si>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</si>
  <si>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</si>
  <si>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</si>
  <si>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</si>
  <si>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</si>
  <si>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</si>
  <si>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</si>
  <si>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</si>
  <si>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</si>
  <si>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</si>
  <si>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</si>
  <si>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</si>
  <si>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</si>
  <si>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</si>
  <si>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</si>
  <si>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</si>
  <si>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</si>
  <si>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</si>
  <si>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</si>
  <si>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</si>
  <si>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</si>
  <si>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</si>
  <si>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</si>
  <si>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</si>
  <si>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</si>
  <si>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</si>
  <si>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</si>
  <si>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</si>
  <si>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</si>
  <si>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</si>
  <si>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</si>
  <si>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</si>
  <si>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</si>
  <si>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</si>
  <si>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</si>
  <si>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</si>
  <si>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</si>
  <si>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</si>
  <si>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</si>
  <si>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</si>
  <si>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</si>
  <si>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</si>
  <si>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</si>
  <si>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</si>
  <si>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</si>
  <si>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</si>
  <si>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</si>
  <si>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</si>
  <si>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</si>
  <si>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</si>
  <si>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</si>
  <si>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</si>
  <si>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</si>
  <si>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</si>
  <si>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</si>
  <si>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</si>
  <si>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</si>
  <si>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</si>
  <si>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</si>
  <si>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</si>
  <si>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</si>
  <si>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</si>
  <si>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</si>
  <si>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</si>
  <si>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</si>
  <si>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</si>
  <si>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</si>
  <si>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</si>
  <si>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</si>
  <si>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</si>
  <si>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</si>
  <si>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</si>
  <si>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</si>
  <si>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</si>
  <si>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</si>
  <si>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</si>
  <si>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</si>
  <si>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</si>
  <si>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</si>
  <si>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</si>
  <si>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</si>
  <si>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</si>
  <si>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</si>
  <si>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</si>
  <si>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</si>
  <si>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</si>
  <si>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</si>
  <si>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</si>
  <si>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</si>
  <si>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</si>
  <si>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</si>
  <si>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</si>
  <si>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</si>
  <si>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</si>
  <si>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</si>
  <si>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</si>
  <si>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</si>
  <si>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</si>
  <si>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</si>
  <si>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</si>
  <si>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</si>
  <si>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</si>
  <si>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</si>
  <si>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</si>
  <si>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</si>
  <si>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</si>
  <si>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</si>
  <si>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</si>
  <si>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</si>
  <si>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</si>
  <si>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</si>
  <si>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</si>
  <si>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</si>
  <si>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</si>
  <si>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</si>
  <si>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</si>
  <si>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</si>
  <si>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</si>
  <si>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</si>
  <si>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</si>
  <si>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</si>
  <si>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</si>
  <si>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</si>
  <si>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</si>
  <si>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</si>
  <si>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</si>
  <si>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</si>
  <si>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</si>
  <si>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</si>
  <si>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</si>
  <si>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</si>
  <si>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</si>
  <si>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</si>
  <si>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</si>
  <si>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</si>
  <si>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</si>
  <si>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</si>
  <si>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</si>
  <si>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</si>
  <si>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</si>
  <si>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</si>
  <si>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</si>
  <si>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</si>
  <si>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</si>
  <si>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</si>
  <si>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</si>
  <si>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</si>
  <si>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</si>
  <si>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</si>
  <si>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</si>
  <si>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</si>
  <si>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</si>
  <si>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</si>
  <si>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</si>
  <si>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</si>
  <si>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</si>
  <si>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</si>
  <si>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</si>
  <si>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</si>
  <si>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</si>
  <si>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</si>
  <si>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</si>
  <si>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</si>
  <si>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</si>
  <si>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</si>
  <si>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</si>
  <si>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</si>
  <si>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</si>
  <si>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</si>
  <si>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</si>
  <si>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</si>
  <si>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</si>
  <si>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</si>
  <si>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</si>
  <si>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</si>
  <si>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</si>
  <si>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</si>
  <si>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</si>
  <si>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</si>
  <si>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</si>
  <si>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</si>
  <si>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</si>
  <si>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</si>
  <si>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</si>
  <si>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</si>
  <si>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</si>
  <si>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</si>
  <si>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</si>
  <si>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</si>
  <si>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</si>
  <si>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</si>
  <si>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</si>
  <si>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</si>
  <si>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</si>
  <si>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</si>
  <si>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</si>
  <si>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</si>
  <si>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</si>
  <si>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</si>
  <si>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</si>
  <si>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</si>
  <si>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</si>
  <si>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</si>
  <si>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</si>
  <si>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</si>
  <si>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</si>
  <si>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</si>
  <si>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</si>
  <si>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</si>
  <si>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</si>
  <si>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</si>
  <si>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</si>
  <si>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</si>
  <si>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</si>
  <si>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</si>
  <si>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</si>
  <si>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</si>
  <si>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</si>
  <si>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</si>
  <si>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</si>
  <si>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</si>
  <si>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</si>
  <si>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</si>
  <si>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</si>
  <si>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</si>
  <si>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</si>
  <si>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</si>
  <si>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</si>
  <si>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</si>
  <si>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</si>
  <si>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</si>
  <si>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</si>
  <si>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</si>
  <si>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</si>
  <si>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</si>
  <si>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</si>
  <si>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</si>
  <si>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</si>
  <si>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</si>
  <si>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</si>
  <si>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</si>
  <si>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</si>
  <si>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</si>
  <si>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</si>
  <si>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</si>
  <si>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</si>
  <si>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</si>
  <si>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</si>
  <si>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</si>
  <si>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</si>
  <si>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</si>
  <si>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</si>
  <si>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</si>
  <si>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</si>
  <si>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</si>
  <si>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</si>
  <si>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</si>
  <si>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</si>
  <si>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</si>
  <si>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</si>
  <si>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</si>
  <si>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</si>
  <si>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</si>
  <si>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</si>
  <si>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</si>
  <si>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</si>
  <si>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</si>
  <si>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</si>
  <si>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</si>
  <si>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</si>
  <si>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</si>
  <si>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</si>
  <si>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</si>
  <si>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</si>
  <si>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</si>
  <si>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</si>
  <si>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</si>
  <si>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</si>
  <si>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</si>
  <si>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</si>
  <si>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</si>
  <si>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</si>
  <si>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</si>
  <si>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</si>
  <si>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</si>
  <si>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</si>
  <si>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</si>
  <si>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</si>
  <si>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</si>
  <si>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</si>
  <si>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</si>
  <si>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</si>
  <si>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</si>
  <si>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</si>
  <si>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</si>
  <si>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</si>
  <si>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</si>
  <si>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</si>
  <si>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</si>
  <si>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</si>
  <si>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</si>
  <si>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</si>
  <si>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</si>
  <si>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</si>
  <si>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</si>
  <si>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</si>
  <si>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</si>
  <si>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</si>
  <si>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</si>
  <si>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</si>
  <si>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</si>
  <si>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</si>
  <si>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</si>
  <si>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</si>
  <si>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</si>
  <si>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</si>
  <si>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</si>
  <si>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</si>
  <si>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</si>
  <si>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</si>
  <si>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</si>
  <si>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</si>
  <si>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</si>
  <si>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</si>
  <si>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</si>
  <si>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</si>
  <si>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</si>
  <si>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</si>
  <si>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</si>
  <si>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</si>
  <si>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</si>
  <si>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</si>
  <si>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</si>
  <si>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</si>
  <si>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</si>
  <si>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</si>
  <si>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</si>
  <si>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</si>
  <si>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</si>
  <si>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</si>
  <si>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</si>
  <si>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</si>
  <si>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</si>
  <si>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</si>
  <si>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</si>
  <si>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</si>
  <si>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</si>
  <si>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</si>
  <si>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</si>
  <si>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</si>
  <si>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</si>
  <si>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</si>
  <si>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</si>
  <si>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</si>
  <si>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</si>
  <si>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</si>
  <si>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</si>
  <si>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</si>
  <si>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</si>
  <si>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</si>
  <si>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</si>
  <si>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</si>
  <si>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</si>
  <si>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</si>
  <si>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</si>
  <si>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</si>
  <si>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</si>
  <si>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</si>
  <si>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</si>
  <si>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</si>
  <si>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</si>
  <si>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</si>
  <si>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</si>
  <si>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</si>
  <si>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</si>
  <si>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</si>
  <si>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</si>
  <si>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</si>
  <si>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</si>
  <si>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</si>
  <si>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</si>
  <si>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</si>
  <si>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</si>
  <si>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</si>
  <si>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</si>
  <si>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</si>
  <si>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</si>
  <si>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</si>
  <si>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</si>
  <si>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</si>
  <si>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</si>
  <si>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</si>
  <si>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</si>
  <si>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</si>
  <si>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</si>
  <si>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</si>
  <si>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</si>
  <si>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</si>
  <si>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</si>
  <si>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</si>
  <si>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</si>
  <si>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</si>
  <si>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</si>
  <si>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</si>
  <si>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</si>
  <si>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</si>
  <si>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</si>
  <si>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</si>
  <si>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</si>
  <si>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</si>
  <si>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</si>
  <si>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</si>
  <si>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</si>
  <si>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</si>
  <si>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</si>
  <si>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</si>
  <si>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</si>
  <si>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</si>
  <si>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</si>
  <si>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</si>
  <si>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</si>
  <si>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</si>
  <si>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</si>
  <si>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</si>
  <si>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</si>
  <si>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</si>
  <si>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</si>
  <si>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</si>
  <si>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</si>
  <si>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</si>
  <si>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</si>
  <si>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</si>
  <si>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</si>
  <si>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</si>
  <si>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</si>
  <si>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</si>
  <si>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</si>
  <si>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</si>
  <si>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</si>
  <si>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</si>
  <si>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</si>
  <si>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</si>
  <si>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</si>
  <si>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</si>
  <si>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</si>
  <si>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</si>
  <si>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</si>
  <si>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</si>
  <si>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</si>
  <si>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</si>
  <si>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</si>
  <si>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</si>
  <si>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</si>
  <si>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</si>
  <si>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</si>
  <si>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</si>
  <si>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</si>
  <si>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</si>
  <si>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</si>
  <si>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</si>
  <si>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</si>
  <si>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</si>
  <si>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</si>
  <si>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</si>
  <si>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</si>
  <si>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</si>
  <si>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</si>
  <si>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</si>
  <si>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</si>
  <si>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</si>
  <si>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</si>
  <si>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</si>
  <si>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</si>
  <si>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</si>
  <si>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</si>
  <si>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</si>
  <si>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</si>
  <si>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</si>
  <si>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</si>
  <si>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</si>
  <si>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</si>
  <si>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</si>
  <si>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</si>
  <si>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</si>
  <si>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</si>
  <si>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</si>
  <si>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</si>
  <si>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</si>
  <si>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</si>
  <si>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</si>
  <si>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</si>
  <si>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</si>
  <si>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</si>
  <si>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</si>
  <si>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</si>
  <si>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</si>
  <si>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</si>
  <si>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</si>
  <si>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</si>
  <si>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</si>
  <si>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</si>
  <si>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</si>
  <si>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</si>
  <si>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</si>
  <si>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</si>
  <si>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</si>
  <si>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</si>
  <si>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</si>
  <si>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</si>
  <si>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</si>
  <si>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</si>
  <si>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</si>
  <si>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</si>
  <si>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</si>
  <si>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</si>
  <si>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</si>
  <si>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</si>
  <si>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</si>
  <si>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</si>
  <si>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</si>
  <si>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</si>
  <si>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</si>
  <si>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</si>
  <si>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</si>
  <si>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</si>
  <si>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</si>
  <si>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</si>
  <si>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</si>
  <si>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</si>
  <si>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</si>
  <si>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</si>
  <si>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</si>
  <si>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</si>
  <si>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</si>
  <si>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</si>
  <si>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</si>
  <si>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</si>
  <si>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</si>
  <si>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</si>
  <si>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</si>
  <si>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</si>
  <si>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</si>
  <si>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</si>
  <si>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</si>
  <si>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</si>
  <si>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</si>
  <si>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</si>
  <si>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</si>
  <si>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</si>
  <si>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</si>
  <si>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</si>
  <si>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</si>
  <si>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</si>
  <si>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</si>
  <si>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</si>
  <si>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</si>
  <si>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</si>
  <si>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</si>
  <si>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</si>
  <si>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</si>
  <si>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</si>
  <si>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</si>
  <si>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</si>
  <si>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</si>
  <si>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</si>
  <si>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</si>
  <si>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</si>
  <si>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</si>
  <si>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</si>
  <si>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</si>
  <si>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</si>
  <si>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</si>
  <si>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</si>
  <si>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</si>
  <si>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</si>
  <si>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</si>
  <si>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</si>
  <si>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</si>
  <si>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</si>
  <si>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</si>
  <si>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</si>
  <si>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</si>
  <si>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</si>
  <si>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</si>
  <si>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</si>
  <si>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</si>
  <si>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</si>
  <si>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</si>
  <si>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</si>
  <si>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</si>
  <si>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</si>
  <si>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</si>
  <si>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</si>
  <si>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</si>
  <si>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</si>
  <si>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</si>
  <si>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</si>
  <si>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</si>
  <si>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</si>
  <si>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</si>
  <si>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</si>
  <si>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</si>
  <si>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</si>
  <si>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</si>
  <si>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</si>
  <si>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</si>
  <si>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</si>
  <si>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</si>
  <si>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</si>
  <si>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</si>
  <si>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</si>
  <si>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</si>
  <si>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</si>
  <si>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</si>
  <si>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</si>
  <si>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</si>
  <si>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</si>
  <si>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</si>
  <si>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</si>
  <si>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</si>
  <si>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</si>
  <si>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</si>
  <si>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</si>
  <si>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</si>
  <si>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</si>
  <si>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</si>
  <si>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</si>
  <si>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</si>
  <si>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</si>
  <si>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</si>
  <si>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</si>
  <si>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</si>
  <si>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</si>
  <si>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</si>
  <si>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</si>
  <si>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</si>
  <si>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</si>
  <si>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</si>
  <si>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</si>
  <si>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</si>
  <si>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</si>
  <si>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</si>
  <si>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</si>
  <si>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</si>
  <si>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</si>
  <si>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</si>
  <si>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</si>
  <si>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</si>
  <si>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</si>
  <si>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</si>
  <si>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</si>
  <si>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</si>
  <si>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</si>
  <si>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</si>
  <si>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</si>
  <si>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</si>
  <si>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</si>
  <si>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</si>
  <si>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</si>
  <si>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</si>
  <si>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</si>
  <si>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</si>
  <si>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</si>
  <si>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</si>
  <si>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</si>
  <si>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</si>
  <si>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</si>
  <si>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</si>
  <si>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</si>
  <si>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</si>
  <si>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</si>
  <si>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</si>
  <si>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</si>
  <si>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</si>
  <si>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</si>
  <si>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</si>
  <si>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</si>
  <si>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</si>
  <si>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</si>
  <si>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</si>
  <si>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</si>
  <si>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</si>
  <si>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</si>
  <si>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</si>
  <si>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</si>
  <si>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</si>
  <si>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</si>
  <si>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</si>
  <si>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</si>
  <si>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</si>
  <si>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</si>
  <si>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</si>
  <si>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</si>
  <si>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</si>
  <si>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</si>
  <si>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</si>
  <si>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</si>
  <si>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</si>
  <si>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</si>
  <si>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</si>
  <si>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</si>
  <si>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</si>
  <si>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</si>
  <si>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</si>
  <si>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</si>
  <si>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</si>
  <si>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</si>
  <si>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</si>
  <si>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</si>
  <si>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</si>
  <si>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</si>
  <si>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</si>
  <si>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</si>
  <si>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</si>
  <si>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</si>
  <si>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</si>
  <si>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</si>
  <si>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</si>
  <si>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</si>
  <si>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</si>
  <si>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</si>
  <si>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</si>
  <si>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</si>
  <si>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</si>
  <si>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</si>
  <si>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</si>
  <si>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</si>
  <si>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</si>
  <si>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</si>
  <si>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</si>
  <si>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</si>
  <si>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</si>
  <si>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</si>
  <si>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</si>
  <si>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</si>
  <si>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</si>
  <si>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</si>
  <si>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</si>
  <si>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</si>
  <si>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</si>
  <si>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</si>
  <si>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</si>
  <si>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</si>
  <si>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</si>
  <si>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</si>
  <si>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</si>
  <si>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</si>
  <si>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</si>
  <si>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</si>
  <si>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</si>
  <si>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</si>
  <si>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</si>
  <si>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</si>
  <si>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</si>
  <si>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</si>
  <si>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</si>
  <si>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</si>
  <si>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</si>
  <si>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</si>
  <si>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</si>
  <si>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</si>
  <si>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</si>
  <si>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</si>
  <si>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</si>
  <si>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</si>
  <si>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</si>
  <si>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</si>
  <si>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</si>
  <si>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</si>
  <si>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</si>
  <si>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</si>
  <si>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</si>
  <si>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</si>
  <si>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</si>
  <si>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</si>
  <si>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</si>
  <si>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</si>
  <si>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</si>
  <si>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</si>
  <si>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</si>
  <si>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</si>
  <si>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</si>
  <si>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</si>
  <si>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</si>
  <si>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</si>
  <si>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</si>
  <si>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</si>
  <si>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</si>
  <si>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</si>
  <si>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</si>
  <si>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</si>
  <si>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</si>
  <si>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</si>
  <si>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</si>
  <si>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</si>
  <si>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</si>
  <si>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</si>
  <si>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</si>
  <si>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</si>
  <si>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</si>
  <si>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</si>
  <si>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</si>
  <si>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</si>
  <si>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</si>
  <si>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</si>
  <si>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</si>
  <si>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</si>
  <si>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</si>
  <si>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</si>
  <si>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</si>
  <si>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</si>
  <si>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</si>
  <si>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</si>
  <si>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</si>
  <si>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</si>
  <si>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</si>
  <si>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</si>
  <si>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</si>
  <si>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</si>
  <si>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</si>
  <si>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</si>
  <si>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</si>
  <si>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</si>
  <si>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</si>
  <si>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</si>
  <si>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</si>
  <si>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</si>
  <si>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</si>
  <si>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</si>
  <si>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</si>
  <si>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</si>
  <si>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</si>
  <si>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</si>
  <si>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</si>
  <si>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</si>
  <si>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</si>
  <si>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</si>
  <si>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</si>
  <si>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</si>
  <si>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</si>
  <si>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</si>
  <si>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</si>
  <si>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</si>
  <si>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</si>
  <si>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</si>
  <si>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</si>
  <si>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</si>
  <si>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</si>
  <si>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</si>
  <si>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</si>
  <si>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</si>
  <si>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</si>
  <si>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</si>
  <si>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</si>
  <si>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</si>
  <si>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</si>
  <si>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</si>
  <si>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</si>
  <si>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</si>
  <si>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</si>
  <si>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</si>
  <si>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</si>
  <si>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</si>
  <si>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</si>
  <si>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</si>
  <si>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</si>
  <si>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</si>
  <si>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</si>
  <si>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</si>
  <si>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</si>
  <si>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</si>
  <si>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</si>
  <si>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</si>
  <si>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</si>
  <si>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</si>
  <si>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</si>
  <si>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</si>
  <si>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</si>
  <si>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</si>
  <si>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</si>
  <si>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</si>
  <si>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</si>
  <si>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</si>
  <si>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</si>
  <si>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</si>
  <si>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</si>
  <si>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</si>
  <si>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</si>
  <si>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</si>
  <si>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</si>
  <si>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</si>
  <si>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</si>
  <si>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</si>
  <si>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</si>
  <si>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</si>
  <si>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</si>
  <si>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</si>
  <si>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</si>
  <si>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</si>
  <si>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</si>
  <si>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</si>
  <si>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</si>
  <si>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</si>
  <si>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</si>
  <si>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</si>
  <si>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</si>
  <si>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</si>
  <si>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</si>
  <si>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</si>
  <si>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</si>
  <si>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</si>
  <si>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</si>
  <si>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</si>
  <si>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</si>
  <si>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</si>
  <si>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</si>
  <si>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</si>
  <si>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</si>
  <si>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</si>
  <si>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</si>
  <si>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</si>
  <si>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</si>
  <si>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</si>
  <si>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</si>
  <si>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</si>
  <si>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</si>
  <si>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</si>
  <si>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</si>
  <si>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</si>
  <si>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</si>
  <si>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</si>
  <si>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</si>
  <si>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</si>
  <si>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</si>
  <si>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</si>
  <si>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</si>
  <si>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</si>
  <si>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</si>
  <si>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</si>
  <si>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</si>
  <si>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</si>
  <si>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</si>
  <si>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</si>
  <si>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</si>
  <si>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</si>
  <si>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</si>
  <si>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</si>
  <si>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</si>
  <si>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</si>
  <si>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</si>
  <si>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</si>
  <si>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</si>
  <si>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</si>
  <si>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</si>
  <si>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</si>
  <si>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</si>
  <si>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</si>
  <si>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</si>
  <si>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</si>
  <si>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</si>
  <si>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</si>
  <si>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</si>
  <si>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</si>
  <si>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</si>
  <si>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</si>
  <si>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</si>
  <si>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</si>
  <si>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</si>
  <si>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</si>
  <si>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</si>
  <si>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</si>
  <si>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</si>
  <si>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</si>
  <si>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</si>
  <si>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</si>
  <si>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</si>
  <si>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</si>
  <si>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</si>
  <si>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</si>
  <si>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</si>
  <si>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</si>
  <si>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</si>
  <si>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</si>
  <si>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</si>
  <si>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</si>
  <si>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</si>
  <si>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</si>
  <si>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</si>
  <si>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</si>
  <si>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</si>
  <si>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</si>
  <si>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</si>
  <si>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</si>
  <si>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</si>
  <si>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</si>
  <si>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</si>
  <si>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</si>
  <si>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</si>
  <si>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</si>
  <si>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</si>
  <si>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</si>
  <si>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</si>
  <si>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</si>
  <si>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</si>
  <si>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</si>
  <si>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</si>
  <si>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</si>
  <si>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</si>
  <si>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</si>
  <si>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</si>
  <si>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</si>
  <si>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</si>
  <si>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</si>
  <si>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</si>
  <si>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</si>
  <si>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</si>
  <si>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</si>
  <si>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</si>
  <si>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</si>
  <si>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</si>
  <si>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</si>
  <si>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</si>
  <si>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</si>
  <si>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</si>
  <si>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</si>
  <si>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</si>
  <si>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</si>
  <si>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</si>
  <si>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</si>
  <si>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</si>
  <si>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</si>
  <si>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</si>
  <si>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</si>
  <si>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</si>
  <si>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</si>
  <si>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</si>
  <si>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</si>
  <si>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</si>
  <si>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</si>
  <si>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</si>
  <si>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</si>
  <si>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</si>
  <si>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</si>
  <si>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</si>
  <si>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</si>
  <si>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</si>
  <si>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</si>
  <si>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</si>
  <si>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</si>
  <si>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</si>
  <si>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</si>
  <si>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</si>
  <si>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</si>
  <si>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</si>
  <si>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</si>
  <si>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</si>
  <si>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</si>
  <si>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</si>
  <si>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</si>
  <si>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</si>
  <si>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</si>
  <si>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</si>
  <si>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</si>
  <si>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</si>
  <si>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</si>
  <si>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</si>
  <si>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</si>
  <si>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</si>
  <si>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</si>
  <si>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</si>
  <si>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</si>
  <si>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</si>
  <si>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</si>
  <si>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</si>
  <si>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</si>
  <si>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</si>
  <si>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</si>
  <si>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</si>
  <si>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</si>
  <si>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</si>
  <si>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</si>
  <si>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</si>
  <si>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</si>
  <si>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</si>
  <si>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</si>
  <si>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</si>
  <si>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</si>
  <si>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</si>
  <si>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</si>
  <si>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</si>
  <si>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</si>
  <si>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</si>
  <si>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</si>
  <si>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</si>
  <si>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</si>
  <si>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</si>
  <si>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</si>
  <si>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</si>
  <si>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</si>
  <si>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</si>
  <si>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</si>
  <si>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</si>
  <si>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</si>
  <si>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</si>
  <si>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</si>
  <si>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</si>
  <si>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</si>
  <si>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</si>
  <si>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</si>
  <si>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</si>
  <si>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</si>
  <si>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</si>
  <si>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</si>
  <si>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</si>
  <si>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</si>
  <si>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</si>
  <si>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</si>
  <si>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</si>
  <si>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</si>
  <si>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</si>
  <si>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</si>
  <si>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</si>
  <si>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</si>
  <si>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</si>
  <si>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</si>
  <si>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</si>
  <si>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</si>
  <si>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</si>
  <si>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</si>
  <si>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</si>
  <si>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</si>
  <si>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</si>
  <si>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</si>
  <si>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</si>
  <si>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</si>
  <si>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</si>
  <si>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</si>
  <si>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</si>
  <si>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</si>
  <si>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</si>
  <si>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</si>
  <si>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</si>
  <si>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</si>
  <si>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</si>
  <si>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</si>
  <si>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</si>
  <si>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</si>
  <si>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</si>
  <si>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</si>
  <si>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</si>
  <si>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</si>
  <si>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</si>
  <si>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</si>
  <si>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</si>
  <si>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</si>
  <si>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</si>
  <si>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</si>
  <si>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</si>
  <si>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</si>
  <si>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</si>
  <si>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</si>
  <si>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</si>
  <si>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</si>
  <si>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</si>
  <si>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</si>
  <si>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</si>
  <si>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</si>
  <si>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</si>
  <si>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</si>
  <si>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</si>
  <si>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</si>
  <si>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</si>
  <si>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</si>
  <si>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</si>
  <si>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</si>
  <si>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</si>
  <si>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</si>
  <si>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</si>
  <si>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</si>
  <si>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</si>
  <si>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</si>
  <si>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</si>
  <si>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</si>
  <si>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</si>
  <si>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</si>
  <si>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</si>
  <si>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</si>
  <si>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</si>
  <si>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</si>
  <si>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</si>
  <si>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</si>
  <si>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</si>
  <si>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</si>
  <si>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</si>
  <si>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</si>
  <si>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</si>
  <si>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</si>
  <si>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</si>
  <si>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</si>
  <si>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</si>
  <si>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</si>
  <si>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</si>
  <si>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</si>
  <si>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</si>
  <si>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</si>
  <si>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</si>
  <si>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</si>
  <si>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</si>
  <si>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</si>
  <si>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</si>
  <si>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</si>
  <si>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</si>
  <si>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</si>
  <si>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</si>
  <si>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</si>
  <si>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</si>
  <si>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</si>
  <si>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</si>
  <si>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</si>
  <si>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</si>
  <si>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</si>
  <si>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</si>
  <si>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</si>
  <si>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</si>
  <si>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</si>
  <si>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</si>
  <si>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</si>
  <si>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</si>
  <si>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</si>
  <si>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</si>
  <si>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</si>
  <si>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</si>
  <si>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</si>
  <si>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</si>
  <si>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</si>
  <si>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</si>
  <si>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</si>
  <si>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</si>
  <si>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</si>
  <si>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</si>
  <si>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</si>
  <si>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</si>
  <si>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</si>
  <si>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</si>
  <si>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</si>
  <si>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</si>
  <si>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</si>
  <si>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</si>
  <si>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</si>
  <si>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</si>
  <si>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</si>
  <si>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</si>
  <si>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</si>
  <si>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</si>
  <si>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</si>
  <si>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</si>
  <si>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</si>
  <si>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</si>
  <si>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</si>
  <si>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</si>
  <si>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</si>
  <si>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</si>
  <si>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</si>
  <si>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</si>
  <si>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</si>
  <si>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</si>
  <si>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</si>
  <si>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</si>
  <si>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</si>
  <si>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</si>
  <si>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</si>
  <si>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</si>
  <si>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</si>
  <si>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</si>
  <si>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</si>
  <si>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</si>
  <si>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</si>
  <si>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</si>
  <si>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</si>
  <si>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</si>
  <si>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</si>
  <si>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</si>
  <si>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</si>
  <si>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</si>
  <si>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</si>
  <si>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</si>
  <si>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</si>
  <si>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</si>
  <si>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</si>
  <si>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</si>
  <si>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</si>
  <si>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</si>
  <si>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</si>
  <si>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</si>
  <si>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</si>
  <si>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</si>
  <si>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</si>
  <si>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</si>
  <si>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</si>
  <si>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</si>
  <si>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</si>
  <si>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</si>
  <si>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</si>
  <si>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</si>
  <si>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</si>
  <si>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</si>
  <si>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</si>
  <si>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</si>
  <si>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</si>
  <si>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</si>
  <si>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</si>
  <si>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</si>
  <si>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</si>
  <si>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</si>
  <si>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</si>
  <si>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</si>
  <si>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</si>
  <si>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</si>
  <si>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</si>
  <si>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</si>
  <si>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</si>
  <si>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</si>
  <si>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</si>
  <si>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</si>
  <si>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</si>
  <si>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</si>
  <si>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</si>
  <si>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</si>
  <si>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</si>
  <si>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</si>
  <si>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</si>
  <si>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</si>
  <si>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</si>
  <si>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</si>
  <si>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</si>
  <si>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</si>
  <si>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</si>
  <si>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</si>
  <si>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</si>
  <si>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</si>
  <si>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</si>
  <si>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</si>
  <si>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</si>
  <si>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</si>
  <si>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</si>
  <si>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</si>
  <si>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</si>
  <si>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</si>
  <si>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</si>
  <si>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</si>
  <si>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</si>
  <si>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</si>
  <si>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</si>
  <si>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</si>
  <si>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</si>
  <si>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</si>
  <si>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</si>
  <si>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</si>
  <si>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</si>
  <si>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</si>
  <si>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</si>
  <si>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</si>
  <si>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</si>
  <si>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</si>
  <si>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</si>
  <si>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</si>
  <si>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</si>
  <si>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</si>
  <si>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</si>
  <si>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</si>
  <si>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</si>
  <si>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</si>
  <si>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</si>
  <si>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</si>
  <si>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</si>
  <si>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</si>
  <si>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</si>
  <si>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</si>
  <si>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</si>
  <si>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</si>
  <si>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</si>
  <si>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</si>
  <si>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</si>
  <si>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</si>
  <si>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</si>
  <si>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</si>
  <si>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</si>
  <si>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</si>
  <si>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</si>
  <si>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</si>
  <si>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</si>
  <si>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</si>
  <si>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</si>
  <si>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</si>
  <si>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</si>
  <si>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</si>
  <si>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</si>
  <si>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</si>
  <si>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</si>
  <si>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</si>
  <si>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</si>
  <si>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</si>
  <si>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</si>
  <si>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</si>
  <si>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</si>
  <si>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</si>
  <si>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</si>
  <si>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</si>
  <si>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</si>
  <si>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</si>
  <si>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</si>
  <si>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</si>
  <si>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</si>
  <si>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</si>
  <si>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</si>
  <si>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</si>
  <si>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</si>
  <si>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</si>
  <si>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</si>
  <si>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</si>
  <si>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</si>
  <si>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</si>
  <si>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</si>
  <si>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</si>
  <si>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</si>
  <si>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</si>
  <si>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</si>
  <si>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</si>
  <si>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</si>
  <si>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</si>
  <si>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</si>
  <si>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</si>
  <si>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</si>
  <si>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</si>
  <si>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</si>
  <si>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</si>
  <si>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</si>
  <si>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</si>
  <si>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</si>
  <si>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</si>
  <si>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</si>
  <si>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</si>
  <si>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</si>
  <si>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</si>
  <si>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</si>
  <si>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</si>
  <si>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</si>
  <si>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</si>
  <si>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</si>
  <si>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</si>
  <si>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</si>
  <si>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</si>
  <si>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</si>
  <si>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</si>
  <si>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</si>
  <si>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</si>
  <si>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</si>
  <si>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</si>
  <si>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</si>
  <si>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</si>
  <si>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</si>
  <si>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</si>
  <si>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</si>
  <si>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</si>
  <si>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</si>
  <si>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</si>
  <si>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</si>
  <si>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</si>
  <si>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</si>
  <si>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</si>
  <si>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</si>
  <si>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</si>
  <si>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</si>
  <si>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</si>
  <si>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</si>
  <si>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</si>
  <si>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</si>
  <si>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</si>
  <si>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</si>
  <si>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</si>
  <si>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</si>
  <si>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</si>
  <si>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</si>
  <si>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</si>
  <si>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</si>
  <si>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</si>
  <si>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</si>
  <si>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</si>
  <si>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</si>
  <si>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</si>
  <si>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</si>
  <si>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</si>
  <si>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</si>
  <si>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</si>
  <si>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</si>
  <si>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</si>
  <si>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</si>
  <si>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</si>
  <si>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</si>
  <si>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</si>
  <si>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</si>
  <si>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</si>
  <si>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</si>
  <si>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</si>
  <si>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</si>
  <si>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</si>
  <si>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</si>
  <si>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</si>
  <si>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</si>
  <si>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</si>
  <si>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</si>
  <si>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</si>
  <si>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</si>
  <si>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</si>
  <si>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</si>
  <si>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</si>
  <si>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</si>
  <si>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</si>
  <si>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</si>
  <si>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</si>
  <si>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</si>
  <si>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</si>
  <si>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</si>
  <si>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</si>
  <si>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</si>
  <si>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</si>
  <si>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</si>
  <si>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</si>
  <si>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</si>
  <si>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</si>
  <si>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</si>
  <si>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</si>
  <si>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</si>
  <si>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</si>
  <si>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</si>
  <si>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</si>
  <si>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</si>
  <si>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</si>
  <si>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</si>
  <si>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</si>
  <si>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</si>
  <si>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</si>
  <si>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</si>
  <si>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</si>
  <si>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</si>
  <si>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</si>
  <si>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</si>
  <si>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</si>
  <si>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</si>
  <si>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</si>
  <si>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</si>
  <si>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</si>
  <si>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</si>
  <si>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</si>
  <si>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</si>
  <si>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</si>
  <si>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</si>
  <si>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</si>
  <si>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</si>
  <si>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</si>
  <si>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</si>
  <si>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</si>
  <si>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</si>
  <si>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</si>
  <si>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</si>
  <si>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</si>
  <si>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</si>
  <si>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</si>
  <si>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</si>
  <si>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</si>
  <si>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</si>
  <si>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</si>
  <si>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</si>
  <si>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</si>
  <si>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</si>
  <si>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</si>
  <si>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</si>
  <si>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</si>
  <si>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</si>
  <si>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</si>
  <si>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</si>
  <si>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</si>
  <si>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</si>
  <si>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</si>
  <si>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</si>
  <si>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</si>
  <si>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</si>
  <si>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</si>
  <si>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</si>
  <si>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</si>
  <si>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</si>
  <si>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</si>
  <si>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</si>
  <si>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</si>
  <si>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</si>
  <si>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</si>
  <si>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</si>
  <si>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</si>
  <si>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</si>
  <si>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</si>
  <si>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</si>
  <si>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</si>
  <si>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</si>
  <si>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</si>
  <si>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</si>
  <si>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</si>
  <si>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</si>
  <si>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</si>
  <si>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</si>
  <si>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</si>
  <si>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</si>
  <si>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</si>
  <si>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</si>
  <si>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</si>
  <si>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</si>
  <si>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</si>
  <si>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</si>
  <si>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</si>
  <si>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</si>
  <si>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</si>
  <si>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</si>
  <si>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</si>
  <si>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</si>
  <si>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</si>
  <si>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</si>
  <si>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</si>
  <si>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</si>
  <si>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</si>
  <si>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</si>
  <si>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</si>
  <si>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</si>
  <si>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</si>
  <si>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</si>
  <si>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</si>
  <si>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</si>
  <si>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</si>
  <si>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</si>
  <si>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</si>
  <si>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</si>
  <si>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</si>
  <si>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</si>
  <si>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</si>
  <si>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</si>
  <si>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</si>
  <si>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</si>
  <si>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</si>
  <si>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</si>
  <si>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</si>
  <si>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</si>
  <si>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</si>
  <si>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</si>
  <si>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</si>
  <si>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</si>
  <si>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</si>
  <si>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</si>
  <si>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</si>
  <si>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</si>
  <si>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</si>
  <si>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</si>
  <si>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</si>
  <si>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</si>
  <si>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</si>
  <si>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</si>
  <si>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</si>
  <si>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</si>
  <si>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</si>
  <si>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</si>
  <si>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</si>
  <si>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</si>
  <si>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</si>
  <si>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</si>
  <si>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</si>
  <si>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</si>
  <si>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</si>
  <si>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</si>
  <si>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</si>
  <si>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</si>
  <si>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</si>
  <si>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</si>
  <si>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</si>
  <si>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</si>
  <si>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</si>
  <si>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</si>
  <si>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</si>
  <si>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</si>
  <si>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</si>
  <si>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</si>
  <si>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</si>
  <si>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</si>
  <si>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</si>
  <si>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</si>
  <si>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</si>
  <si>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</si>
  <si>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</si>
  <si>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</si>
  <si>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</si>
  <si>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</si>
  <si>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</si>
  <si>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</si>
  <si>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</si>
  <si>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</si>
  <si>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</si>
  <si>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</si>
  <si>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</si>
  <si>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</si>
  <si>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</si>
  <si>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</si>
  <si>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</si>
  <si>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</si>
  <si>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</si>
  <si>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</si>
  <si>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</si>
  <si>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</si>
  <si>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</si>
  <si>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</si>
  <si>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</si>
  <si>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</si>
  <si>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</si>
  <si>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</si>
  <si>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</si>
  <si>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</si>
  <si>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</si>
  <si>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</si>
  <si>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</si>
  <si>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</si>
  <si>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</si>
  <si>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</si>
  <si>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</si>
  <si>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</si>
  <si>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</si>
  <si>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</si>
  <si>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</si>
  <si>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</si>
  <si>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</si>
  <si>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</si>
  <si>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</si>
  <si>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</si>
  <si>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</si>
  <si>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</si>
  <si>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</si>
  <si>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</si>
  <si>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</si>
  <si>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</si>
  <si>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</si>
  <si>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</si>
  <si>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</si>
  <si>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</si>
  <si>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</si>
  <si>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</si>
  <si>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</si>
  <si>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</si>
  <si>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</si>
  <si>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</si>
  <si>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</si>
  <si>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</si>
  <si>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</si>
  <si>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</si>
  <si>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</si>
  <si>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</si>
  <si>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</si>
  <si>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</si>
  <si>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</si>
  <si>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</si>
  <si>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</si>
  <si>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</si>
  <si>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</si>
  <si>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</si>
  <si>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</si>
  <si>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</si>
  <si>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</si>
  <si>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</si>
  <si>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</si>
  <si>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</si>
  <si>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</si>
  <si>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</si>
  <si>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</si>
  <si>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</si>
  <si>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</si>
  <si>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</si>
  <si>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</si>
  <si>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</si>
  <si>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</si>
  <si>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</si>
  <si>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</si>
  <si>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</si>
  <si>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</si>
  <si>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</si>
  <si>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</si>
  <si>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</si>
  <si>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</si>
  <si>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</si>
  <si>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</si>
  <si>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</si>
  <si>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</si>
  <si>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</si>
  <si>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</si>
  <si>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</si>
  <si>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</si>
  <si>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</si>
  <si>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</si>
  <si>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</si>
  <si>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</si>
  <si>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</si>
  <si>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</si>
  <si>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</si>
  <si>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</si>
  <si>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</si>
  <si>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</si>
  <si>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</si>
  <si>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</si>
  <si>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</si>
  <si>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</si>
  <si>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</si>
  <si>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</si>
  <si>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</si>
  <si>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</si>
  <si>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</si>
  <si>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</si>
  <si>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</si>
  <si>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</si>
  <si>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</si>
  <si>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</si>
  <si>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</si>
  <si>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</si>
  <si>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</si>
  <si>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</si>
  <si>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</si>
  <si>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</si>
  <si>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</si>
  <si>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</si>
  <si>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</si>
  <si>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</si>
  <si>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</si>
  <si>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</si>
  <si>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</si>
  <si>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</si>
  <si>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</si>
  <si>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</si>
  <si>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</si>
  <si>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</si>
  <si>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</si>
  <si>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</si>
  <si>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</si>
  <si>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</si>
  <si>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</si>
  <si>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</si>
  <si>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</si>
  <si>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</si>
  <si>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</si>
  <si>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</si>
  <si>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</si>
  <si>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</si>
  <si>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</si>
  <si>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</si>
  <si>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</si>
  <si>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</si>
  <si>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</si>
  <si>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</si>
  <si>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</si>
  <si>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</si>
  <si>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</si>
  <si>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</si>
  <si>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</si>
  <si>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</si>
  <si>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</si>
  <si>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</si>
  <si>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</si>
  <si>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</si>
  <si>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</si>
  <si>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</si>
  <si>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</si>
  <si>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</si>
  <si>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</si>
  <si>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</si>
  <si>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</si>
  <si>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</si>
  <si>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</si>
  <si>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</si>
  <si>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</si>
  <si>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</si>
  <si>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</si>
  <si>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</si>
  <si>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</si>
  <si>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</si>
  <si>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</si>
  <si>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</si>
  <si>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</si>
  <si>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</si>
  <si>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</si>
  <si>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</si>
  <si>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</si>
  <si>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</si>
  <si>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</si>
  <si>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</si>
  <si>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</si>
  <si>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</si>
  <si>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</si>
  <si>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</si>
  <si>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</si>
  <si>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</si>
  <si>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</si>
  <si>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</si>
  <si>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</si>
  <si>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</si>
  <si>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</si>
  <si>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</si>
  <si>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</si>
  <si>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</si>
  <si>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</si>
  <si>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</si>
  <si>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</si>
  <si>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</si>
  <si>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</si>
  <si>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</si>
  <si>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</si>
  <si>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</si>
  <si>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</si>
  <si>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</si>
  <si>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</si>
  <si>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</si>
  <si>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</si>
  <si>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</si>
  <si>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</si>
  <si>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</si>
  <si>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</si>
  <si>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</si>
  <si>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</si>
  <si>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</si>
  <si>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</si>
  <si>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</si>
  <si>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</si>
  <si>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</si>
  <si>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</si>
  <si>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</si>
  <si>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</si>
  <si>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</si>
  <si>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</si>
  <si>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</si>
  <si>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</si>
  <si>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</si>
  <si>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</si>
  <si>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</si>
  <si>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</si>
  <si>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</si>
  <si>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</si>
  <si>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</si>
  <si>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</si>
  <si>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</si>
  <si>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</si>
  <si>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</si>
  <si>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</si>
  <si>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</si>
  <si>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</si>
  <si>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</si>
  <si>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</si>
  <si>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</si>
  <si>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</si>
  <si>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</si>
  <si>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</si>
  <si>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</si>
  <si>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</si>
  <si>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</si>
  <si>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</si>
  <si>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</si>
  <si>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</si>
  <si>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</si>
  <si>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</si>
  <si>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</si>
  <si>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</si>
  <si>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</si>
  <si>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</si>
  <si>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</si>
  <si>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</si>
  <si>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</si>
  <si>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</si>
  <si>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</si>
  <si>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</si>
  <si>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</si>
  <si>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</si>
  <si>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</si>
  <si>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</si>
  <si>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</si>
  <si>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</si>
  <si>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</si>
  <si>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</si>
  <si>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</si>
  <si>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</si>
  <si>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</si>
  <si>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</si>
  <si>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</si>
  <si>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</si>
  <si>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</si>
  <si>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</si>
  <si>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</si>
  <si>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</si>
  <si>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</si>
  <si>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</si>
  <si>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</si>
  <si>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</si>
  <si>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</si>
  <si>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</si>
  <si>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</si>
  <si>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</si>
  <si>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</si>
  <si>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</si>
  <si>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</si>
  <si>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</si>
  <si>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</si>
  <si>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</si>
  <si>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</si>
  <si>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</si>
  <si>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</si>
  <si>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</si>
  <si>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</si>
  <si>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</si>
  <si>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</si>
  <si>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</si>
  <si>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</si>
  <si>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</si>
  <si>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</si>
  <si>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</si>
  <si>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</si>
  <si>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</si>
  <si>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</si>
  <si>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</si>
  <si>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</si>
  <si>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</si>
  <si>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</si>
  <si>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</si>
  <si>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</si>
  <si>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</si>
  <si>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</si>
  <si>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</si>
  <si>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</si>
  <si>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</si>
  <si>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</si>
  <si>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</si>
  <si>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</si>
  <si>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</si>
  <si>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</si>
  <si>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</si>
  <si>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</si>
  <si>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</si>
  <si>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</si>
  <si>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</si>
  <si>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</si>
  <si>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</si>
  <si>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</si>
  <si>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</si>
  <si>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</si>
  <si>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</si>
  <si>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</si>
  <si>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</si>
  <si>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</si>
  <si>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</si>
  <si>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</si>
  <si>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</si>
  <si>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</si>
  <si>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</si>
  <si>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</si>
  <si>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</si>
  <si>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</si>
  <si>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</si>
  <si>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</si>
  <si>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</si>
  <si>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</si>
  <si>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</si>
  <si>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</si>
  <si>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</si>
  <si>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</si>
  <si>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</si>
  <si>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</si>
  <si>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</si>
  <si>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</si>
  <si>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</si>
  <si>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</si>
  <si>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</si>
  <si>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</si>
  <si>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</si>
  <si>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</si>
  <si>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</si>
  <si>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</si>
  <si>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</si>
  <si>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</si>
  <si>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</si>
  <si>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</si>
  <si>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</si>
  <si>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</si>
  <si>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</si>
  <si>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</si>
  <si>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</si>
  <si>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</si>
  <si>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</si>
  <si>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</si>
  <si>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</si>
  <si>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</si>
  <si>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</si>
  <si>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</si>
  <si>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</si>
  <si>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</si>
  <si>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</si>
  <si>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</si>
  <si>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</si>
  <si>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</si>
  <si>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</si>
  <si>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</si>
  <si>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</si>
  <si>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</si>
  <si>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</si>
  <si>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</si>
  <si>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</si>
  <si>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</si>
  <si>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</si>
  <si>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</si>
  <si>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</si>
  <si>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</si>
  <si>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</si>
  <si>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</si>
  <si>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</si>
  <si>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</si>
  <si>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</si>
  <si>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</si>
  <si>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</si>
  <si>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</si>
  <si>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</si>
  <si>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</si>
  <si>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</si>
  <si>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</si>
  <si>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</si>
  <si>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</si>
  <si>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</si>
  <si>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</si>
  <si>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</si>
  <si>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</si>
  <si>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</si>
  <si>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</si>
  <si>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</si>
  <si>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</si>
  <si>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</si>
  <si>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</si>
  <si>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</si>
  <si>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</si>
  <si>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</si>
  <si>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</si>
  <si>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</si>
  <si>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</si>
  <si>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</si>
  <si>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</si>
  <si>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</si>
  <si>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</si>
  <si>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</si>
  <si>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</si>
  <si>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</si>
  <si>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</si>
  <si>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</si>
  <si>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</si>
  <si>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</si>
  <si>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</si>
  <si>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</si>
  <si>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</si>
  <si>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</si>
  <si>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</si>
  <si>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</si>
  <si>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</si>
  <si>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</si>
  <si>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</si>
  <si>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</si>
  <si>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</si>
  <si>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</si>
  <si>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</si>
  <si>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</si>
  <si>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</si>
  <si>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</si>
  <si>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</si>
  <si>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</si>
  <si>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</si>
  <si>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</si>
  <si>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</si>
  <si>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</si>
  <si>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</si>
  <si>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</si>
  <si>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</si>
  <si>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</si>
  <si>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</si>
  <si>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</si>
  <si>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</si>
  <si>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</si>
  <si>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</si>
  <si>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</si>
  <si>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</si>
  <si>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</si>
  <si>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</si>
  <si>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</si>
  <si>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</si>
  <si>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</si>
  <si>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</si>
  <si>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</si>
  <si>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</si>
  <si>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</si>
  <si>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</si>
  <si>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</si>
  <si>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</si>
  <si>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</si>
  <si>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</si>
  <si>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</si>
  <si>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</si>
  <si>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</si>
  <si>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</si>
  <si>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</si>
  <si>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</si>
  <si>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</si>
  <si>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</si>
  <si>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</si>
  <si>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</si>
  <si>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</si>
  <si>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</si>
  <si>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</si>
  <si>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</si>
  <si>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</si>
  <si>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</si>
  <si>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</si>
  <si>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</si>
  <si>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</si>
  <si>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</si>
  <si>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</si>
  <si>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</si>
  <si>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</si>
  <si>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</si>
  <si>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</si>
  <si>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</si>
  <si>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</si>
  <si>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</si>
  <si>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</si>
  <si>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</si>
  <si>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</si>
  <si>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</si>
  <si>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</si>
  <si>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</si>
  <si>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</si>
  <si>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</si>
  <si>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</si>
  <si>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</si>
  <si>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</si>
  <si>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</si>
  <si>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</si>
  <si>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</si>
  <si>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</si>
  <si>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</si>
  <si>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</si>
  <si>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</si>
  <si>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</si>
  <si>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</si>
  <si>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</si>
  <si>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</si>
  <si>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</si>
  <si>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</si>
  <si>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</si>
  <si>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</si>
  <si>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</si>
  <si>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</si>
  <si>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</si>
  <si>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</si>
  <si>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</si>
  <si>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</si>
  <si>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</si>
  <si>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</si>
  <si>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</si>
  <si>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</si>
  <si>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</si>
  <si>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</si>
  <si>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</si>
  <si>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</si>
  <si>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</si>
  <si>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</si>
  <si>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</si>
  <si>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</si>
  <si>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</si>
  <si>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</si>
  <si>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</si>
  <si>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</si>
  <si>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</si>
  <si>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</si>
  <si>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</si>
  <si>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</si>
  <si>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</si>
  <si>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</si>
  <si>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</si>
  <si>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</si>
  <si>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</si>
  <si>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</si>
  <si>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</si>
  <si>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</si>
  <si>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</si>
  <si>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</si>
  <si>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</si>
  <si>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</si>
  <si>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</si>
  <si>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</si>
  <si>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</si>
  <si>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</si>
  <si>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</si>
  <si>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</si>
  <si>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</si>
  <si>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</si>
  <si>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</si>
  <si>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</si>
  <si>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</si>
  <si>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</si>
  <si>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</si>
  <si>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</si>
  <si>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</si>
  <si>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</si>
  <si>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</si>
  <si>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</si>
  <si>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</si>
  <si>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</si>
  <si>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</si>
  <si>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</si>
  <si>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</si>
  <si>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</si>
  <si>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</si>
  <si>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</si>
  <si>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</si>
  <si>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</si>
  <si>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</si>
  <si>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</si>
  <si>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</si>
  <si>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</si>
  <si>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</si>
  <si>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</si>
  <si>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</si>
  <si>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</si>
  <si>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</si>
  <si>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</si>
  <si>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</si>
  <si>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</si>
  <si>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</si>
  <si>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</si>
  <si>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</si>
  <si>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</si>
  <si>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</si>
  <si>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</si>
  <si>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</si>
  <si>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</si>
  <si>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</si>
  <si>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</si>
  <si>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</si>
  <si>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</si>
  <si>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</si>
  <si>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</si>
  <si>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</si>
  <si>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</si>
  <si>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</si>
  <si>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</si>
  <si>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</si>
  <si>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</si>
  <si>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</si>
  <si>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</si>
  <si>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</si>
  <si>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</si>
  <si>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</si>
  <si>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</si>
  <si>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</si>
  <si>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</si>
  <si>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</si>
  <si>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</si>
  <si>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</si>
  <si>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</si>
  <si>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</si>
  <si>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</si>
  <si>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</si>
  <si>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</si>
  <si>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</si>
  <si>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</si>
  <si>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</si>
  <si>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</si>
  <si>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</si>
  <si>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</si>
  <si>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</si>
  <si>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</si>
  <si>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</si>
  <si>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</si>
  <si>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</si>
  <si>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</si>
  <si>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</si>
  <si>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</si>
  <si>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</si>
  <si>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</si>
  <si>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</si>
  <si>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</si>
  <si>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</si>
  <si>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</si>
  <si>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</si>
  <si>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</si>
  <si>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</si>
  <si>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</si>
  <si>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</si>
  <si>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</si>
  <si>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</si>
  <si>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</si>
  <si>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</si>
  <si>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</si>
  <si>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</si>
  <si>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</si>
  <si>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</si>
  <si>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</si>
  <si>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</si>
  <si>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</si>
  <si>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</si>
  <si>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</si>
  <si>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</si>
  <si>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</si>
  <si>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</si>
  <si>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</si>
  <si>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</si>
  <si>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</si>
  <si>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</si>
  <si>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</si>
  <si>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</si>
  <si>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</si>
  <si>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</si>
  <si>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</si>
  <si>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</si>
  <si>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</si>
  <si>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</si>
  <si>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</si>
  <si>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</si>
  <si>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</si>
  <si>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</si>
  <si>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</si>
  <si>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</si>
  <si>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</si>
  <si>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</si>
  <si>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</si>
  <si>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</si>
  <si>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</si>
  <si>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</si>
  <si>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</si>
  <si>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</si>
  <si>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</si>
  <si>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</si>
  <si>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</si>
  <si>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</si>
  <si>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</si>
  <si>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</si>
  <si>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</si>
  <si>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</si>
  <si>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</si>
  <si>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</si>
  <si>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</si>
  <si>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</si>
  <si>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</si>
  <si>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</si>
  <si>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</si>
  <si>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</si>
  <si>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</si>
  <si>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</si>
  <si>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</si>
  <si>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</si>
  <si>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</si>
  <si>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</si>
  <si>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</si>
  <si>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</si>
  <si>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</si>
  <si>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</si>
  <si>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</si>
  <si>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</si>
  <si>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</si>
  <si>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</si>
  <si>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</si>
  <si>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</si>
  <si>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</si>
  <si>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</si>
  <si>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</si>
  <si>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</si>
  <si>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</si>
  <si>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</si>
  <si>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</si>
  <si>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</si>
  <si>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</si>
  <si>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</si>
  <si>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</si>
  <si>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</si>
  <si>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</si>
  <si>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</si>
  <si>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</si>
  <si>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</si>
  <si>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</si>
  <si>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</si>
  <si>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</si>
  <si>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</si>
  <si>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</si>
  <si>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</si>
  <si>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</si>
  <si>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</si>
  <si>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</si>
  <si>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</si>
  <si>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</si>
  <si>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</si>
  <si>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</si>
  <si>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</si>
  <si>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</si>
  <si>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</si>
  <si>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</si>
  <si>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</si>
  <si>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</si>
  <si>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</si>
  <si>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</si>
  <si>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</si>
  <si>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</si>
  <si>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</si>
  <si>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</si>
  <si>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</si>
  <si>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</si>
  <si>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</si>
  <si>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</si>
  <si>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</si>
  <si>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</si>
  <si>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</si>
  <si>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</si>
  <si>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</si>
  <si>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</si>
  <si>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</si>
  <si>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</si>
  <si>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</si>
  <si>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</si>
  <si>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</si>
  <si>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</si>
  <si>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</si>
  <si>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</si>
  <si>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</si>
  <si>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</si>
  <si>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</si>
  <si>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</si>
  <si>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</si>
  <si>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</si>
  <si>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</si>
  <si>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</si>
  <si>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</si>
  <si>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</si>
  <si>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</si>
  <si>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</si>
  <si>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</si>
  <si>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</si>
  <si>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</si>
  <si>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</si>
  <si>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</si>
  <si>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</si>
  <si>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</si>
  <si>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</si>
  <si>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</si>
  <si>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</si>
  <si>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</si>
  <si>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</si>
  <si>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</si>
  <si>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</si>
  <si>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</si>
  <si>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</si>
  <si>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</si>
  <si>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</si>
  <si>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</si>
  <si>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</si>
  <si>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</si>
  <si>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</si>
  <si>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</si>
  <si>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</si>
  <si>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</si>
  <si>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</si>
  <si>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</si>
  <si>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</si>
  <si>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</si>
  <si>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</si>
  <si>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</si>
  <si>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</si>
  <si>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</si>
  <si>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</si>
  <si>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</si>
  <si>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</si>
  <si>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</si>
  <si>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</si>
  <si>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</si>
  <si>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</si>
  <si>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</si>
  <si>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</si>
  <si>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</si>
  <si>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</si>
  <si>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</si>
  <si>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</si>
  <si>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</si>
  <si>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</si>
  <si>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</si>
  <si>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</si>
  <si>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</si>
  <si>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</si>
  <si>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</si>
  <si>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</si>
  <si>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</si>
  <si>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</si>
  <si>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</si>
  <si>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</si>
  <si>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</si>
  <si>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</si>
  <si>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</si>
  <si>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</si>
  <si>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</si>
  <si>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</si>
  <si>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</si>
  <si>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</si>
  <si>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</si>
  <si>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</si>
  <si>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</si>
  <si>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</si>
  <si>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</si>
  <si>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</si>
  <si>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</si>
  <si>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</si>
  <si>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</si>
  <si>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</si>
  <si>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</si>
  <si>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</si>
  <si>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</si>
  <si>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</si>
  <si>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</si>
  <si>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</si>
  <si>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</si>
  <si>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</si>
  <si>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</si>
  <si>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</si>
  <si>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</si>
  <si>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</si>
  <si>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</si>
  <si>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</si>
  <si>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</si>
  <si>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</si>
  <si>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</si>
  <si>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</si>
  <si>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</si>
  <si>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</si>
  <si>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</si>
  <si>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</si>
  <si>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</si>
  <si>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</si>
  <si>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</si>
  <si>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</si>
  <si>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</si>
  <si>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</si>
  <si>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</si>
  <si>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</si>
  <si>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</si>
  <si>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</si>
  <si>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</si>
  <si>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</si>
  <si>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</si>
  <si>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</si>
  <si>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</si>
  <si>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</si>
  <si>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</si>
  <si>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</si>
  <si>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</si>
  <si>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</si>
  <si>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</si>
  <si>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</si>
  <si>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</si>
  <si>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</si>
  <si>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</si>
  <si>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</si>
  <si>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</si>
  <si>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</si>
  <si>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</si>
  <si>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</si>
  <si>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</si>
  <si>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</si>
  <si>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</si>
  <si>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</si>
  <si>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</si>
  <si>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</si>
  <si>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</si>
  <si>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</si>
  <si>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</si>
  <si>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</si>
  <si>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</si>
  <si>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</si>
  <si>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</si>
  <si>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</si>
  <si>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</si>
  <si>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</si>
  <si>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</si>
  <si>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</si>
  <si>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</si>
  <si>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</si>
  <si>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</si>
  <si>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</si>
  <si>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</si>
  <si>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</si>
  <si>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</si>
  <si>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</si>
  <si>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</si>
  <si>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</si>
  <si>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</si>
  <si>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</si>
  <si>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</si>
  <si>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</si>
  <si>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</si>
  <si>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</si>
  <si>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</si>
  <si>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</si>
  <si>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</si>
  <si>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</si>
  <si>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</si>
  <si>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</si>
  <si>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</si>
  <si>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</si>
  <si>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</si>
  <si>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</si>
  <si>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</si>
  <si>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</si>
  <si>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</si>
  <si>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</si>
  <si>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</si>
  <si>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</si>
  <si>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</si>
  <si>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</si>
  <si>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</si>
  <si>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</si>
  <si>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</si>
  <si>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</si>
  <si>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</si>
  <si>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</si>
  <si>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</si>
  <si>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</si>
  <si>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</si>
  <si>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</si>
  <si>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</si>
  <si>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</si>
  <si>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</si>
  <si>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</si>
  <si>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</si>
  <si>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</si>
  <si>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</si>
  <si>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</si>
  <si>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</si>
  <si>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</si>
  <si>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</si>
  <si>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</si>
  <si>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</si>
  <si>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</si>
  <si>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</si>
  <si>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</si>
  <si>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</si>
  <si>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</si>
  <si>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</si>
  <si>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</si>
  <si>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</si>
  <si>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</si>
  <si>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</si>
  <si>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</si>
  <si>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</si>
  <si>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</si>
  <si>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</si>
  <si>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</si>
  <si>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</si>
  <si>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</si>
  <si>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</si>
  <si>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</si>
  <si>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</si>
  <si>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</si>
  <si>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</si>
  <si>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</si>
  <si>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</si>
  <si>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</si>
  <si>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</si>
  <si>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</si>
  <si>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</si>
  <si>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</si>
  <si>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</si>
  <si>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</si>
  <si>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</si>
  <si>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</si>
  <si>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</si>
  <si>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</si>
  <si>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</si>
  <si>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</si>
  <si>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</si>
  <si>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</si>
  <si>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</si>
  <si>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</si>
  <si>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</si>
  <si>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</si>
  <si>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</si>
  <si>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</si>
  <si>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</si>
  <si>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</si>
  <si>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</si>
  <si>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</si>
  <si>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</si>
  <si>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</si>
  <si>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</si>
  <si>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</si>
  <si>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</si>
  <si>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</si>
  <si>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</si>
  <si>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</si>
  <si>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</si>
  <si>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</si>
  <si>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</si>
  <si>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</si>
  <si>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</si>
  <si>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</si>
  <si>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</si>
  <si>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</si>
  <si>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</si>
  <si>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</si>
  <si>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</si>
  <si>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</si>
  <si>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</si>
  <si>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</si>
  <si>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</si>
  <si>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</si>
  <si>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</si>
  <si>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</si>
  <si>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</si>
  <si>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</si>
  <si>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</si>
  <si>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</si>
  <si>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</si>
  <si>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</si>
  <si>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</si>
  <si>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</si>
  <si>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</si>
  <si>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</si>
  <si>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</si>
  <si>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</si>
  <si>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</si>
  <si>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</si>
  <si>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</si>
  <si>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</si>
  <si>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</si>
  <si>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</si>
  <si>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</si>
  <si>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</si>
  <si>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</si>
  <si>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</si>
  <si>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</si>
  <si>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</si>
  <si>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</si>
  <si>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</si>
  <si>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</si>
  <si>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</si>
  <si>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</si>
  <si>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</si>
  <si>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</si>
  <si>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</si>
  <si>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</si>
  <si>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</si>
  <si>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</si>
  <si>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</si>
  <si>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</si>
  <si>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</si>
  <si>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</si>
  <si>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</si>
  <si>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</si>
  <si>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</si>
  <si>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</si>
  <si>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</si>
  <si>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</si>
  <si>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</si>
  <si>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</si>
  <si>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</si>
  <si>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</si>
  <si>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</si>
  <si>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</si>
  <si>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</si>
  <si>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</si>
  <si>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</si>
  <si>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</si>
  <si>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</si>
  <si>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</si>
  <si>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</si>
  <si>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</si>
  <si>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</si>
  <si>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</si>
  <si>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</si>
  <si>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</si>
  <si>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</si>
  <si>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</si>
  <si>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</si>
  <si>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</si>
  <si>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</si>
  <si>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</si>
  <si>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</si>
  <si>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</si>
  <si>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</si>
  <si>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</si>
  <si>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</si>
  <si>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</si>
  <si>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</si>
  <si>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</si>
  <si>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</si>
  <si>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</si>
  <si>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</si>
  <si>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</si>
  <si>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</si>
  <si>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</si>
  <si>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</si>
  <si>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</si>
  <si>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</si>
  <si>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</si>
  <si>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</si>
  <si>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</si>
  <si>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</si>
  <si>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</si>
  <si>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</si>
  <si>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</si>
  <si>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</si>
  <si>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</si>
  <si>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</si>
  <si>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</si>
  <si>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</si>
  <si>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</si>
  <si>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</si>
  <si>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</si>
  <si>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</si>
  <si>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</si>
  <si>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</si>
  <si>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</si>
  <si>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</si>
  <si>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</si>
  <si>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</si>
  <si>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</si>
  <si>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</si>
  <si>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</si>
  <si>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</si>
  <si>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</si>
  <si>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</si>
  <si>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</si>
  <si>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</si>
  <si>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</si>
  <si>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</si>
  <si>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</si>
  <si>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</si>
  <si>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</si>
  <si>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</si>
  <si>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</si>
  <si>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</si>
  <si>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</si>
  <si>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</si>
  <si>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</si>
  <si>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</si>
  <si>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</si>
  <si>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</si>
  <si>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</si>
  <si>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</si>
  <si>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</si>
  <si>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</si>
  <si>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</si>
  <si>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</si>
  <si>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</si>
  <si>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</si>
  <si>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</si>
  <si>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</si>
  <si>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</si>
  <si>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</si>
  <si>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</si>
  <si>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</si>
  <si>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</si>
  <si>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</si>
  <si>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</si>
  <si>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</si>
  <si>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</si>
  <si>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</si>
  <si>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</si>
  <si>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</si>
  <si>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</si>
  <si>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</si>
  <si>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</si>
  <si>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</si>
  <si>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</si>
  <si>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</si>
  <si>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</si>
  <si>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</si>
  <si>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</si>
  <si>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</si>
  <si>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</si>
  <si>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</si>
  <si>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</si>
  <si>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</si>
  <si>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</si>
  <si>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</si>
  <si>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</si>
  <si>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</si>
  <si>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</si>
  <si>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</si>
  <si>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</si>
  <si>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</si>
  <si>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</si>
  <si>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</si>
  <si>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</si>
  <si>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</si>
  <si>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</si>
  <si>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</si>
  <si>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</si>
  <si>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</si>
  <si>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</si>
  <si>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</si>
  <si>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</si>
  <si>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</si>
  <si>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</si>
  <si>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</si>
  <si>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</si>
  <si>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</si>
  <si>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</si>
  <si>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</si>
  <si>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</si>
  <si>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</si>
  <si>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</si>
  <si>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</si>
  <si>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</si>
  <si>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</si>
  <si>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</si>
  <si>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</si>
  <si>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</si>
  <si>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</si>
  <si>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</si>
  <si>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</si>
  <si>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</si>
  <si>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</si>
  <si>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</si>
  <si>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</si>
  <si>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</si>
  <si>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</si>
  <si>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</si>
  <si>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</si>
  <si>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</si>
  <si>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</si>
  <si>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</si>
  <si>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</si>
  <si>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</si>
  <si>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</si>
  <si>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</si>
  <si>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</si>
  <si>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</si>
  <si>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</si>
  <si>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</si>
  <si>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</si>
  <si>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</si>
  <si>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</si>
  <si>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</si>
  <si>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</si>
  <si>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</si>
  <si>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</si>
  <si>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</si>
  <si>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</si>
  <si>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</si>
  <si>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</si>
  <si>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</si>
  <si>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</si>
  <si>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</si>
  <si>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</si>
  <si>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</si>
  <si>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</si>
  <si>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</si>
  <si>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</si>
  <si>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</si>
  <si>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</si>
  <si>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</si>
  <si>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</si>
  <si>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</si>
  <si>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</si>
  <si>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</si>
  <si>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</si>
  <si>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</si>
  <si>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</si>
  <si>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</si>
  <si>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</si>
  <si>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</si>
  <si>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</si>
  <si>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</si>
  <si>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</si>
  <si>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</si>
  <si>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</si>
  <si>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</si>
  <si>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</si>
  <si>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</si>
  <si>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</si>
  <si>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</si>
  <si>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</si>
  <si>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</si>
  <si>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</si>
  <si>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</si>
  <si>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</si>
  <si>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</si>
  <si>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</si>
  <si>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</si>
  <si>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</si>
  <si>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</si>
  <si>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</si>
  <si>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</si>
  <si>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</si>
  <si>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</si>
  <si>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</si>
  <si>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</si>
  <si>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</si>
  <si>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</si>
  <si>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</si>
  <si>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</si>
  <si>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</si>
  <si>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</si>
  <si>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</si>
  <si>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</si>
  <si>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</si>
  <si>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</si>
  <si>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</si>
  <si>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</si>
  <si>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</si>
  <si>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</si>
  <si>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</si>
  <si>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</si>
  <si>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</si>
  <si>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</si>
  <si>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</si>
  <si>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</si>
  <si>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</si>
  <si>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</si>
  <si>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</si>
  <si>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</si>
  <si>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</si>
  <si>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</si>
  <si>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</si>
  <si>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</si>
  <si>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</si>
  <si>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</si>
  <si>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</si>
  <si>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</si>
  <si>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</si>
  <si>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</si>
  <si>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</si>
  <si>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</si>
  <si>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</si>
  <si>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</si>
  <si>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</si>
  <si>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</si>
  <si>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</si>
  <si>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</si>
  <si>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</si>
  <si>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</si>
  <si>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</si>
  <si>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</si>
  <si>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</si>
  <si>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</si>
  <si>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</si>
  <si>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</si>
  <si>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</si>
  <si>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</si>
  <si>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</si>
  <si>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</si>
  <si>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</si>
  <si>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</si>
  <si>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</si>
  <si>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</si>
  <si>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</si>
  <si>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</si>
  <si>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</si>
  <si>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</si>
  <si>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</si>
  <si>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</si>
  <si>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</si>
  <si>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</si>
  <si>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</si>
  <si>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</si>
  <si>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</si>
  <si>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</si>
  <si>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</si>
  <si>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</si>
  <si>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</si>
  <si>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</si>
  <si>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</si>
  <si>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</si>
  <si>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</si>
  <si>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</si>
  <si>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</si>
  <si>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</si>
  <si>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</si>
  <si>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</si>
  <si>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</si>
  <si>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</si>
  <si>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</si>
  <si>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</si>
  <si>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</si>
  <si>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</si>
  <si>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</si>
  <si>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</si>
  <si>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</si>
  <si>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</si>
  <si>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</si>
  <si>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</si>
  <si>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</si>
  <si>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</si>
  <si>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</si>
  <si>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</si>
  <si>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</si>
  <si>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</si>
  <si>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</si>
  <si>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</si>
  <si>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</si>
  <si>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</si>
  <si>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</si>
  <si>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</si>
  <si>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</si>
  <si>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</si>
  <si>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</si>
  <si>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</si>
  <si>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</si>
  <si>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</si>
  <si>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</si>
  <si>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</si>
  <si>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</si>
  <si>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</si>
  <si>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</si>
  <si>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</si>
  <si>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</si>
  <si>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</si>
  <si>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</si>
  <si>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</si>
  <si>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</si>
  <si>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</si>
  <si>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</si>
  <si>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</si>
  <si>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</si>
  <si>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</si>
  <si>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</si>
  <si>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</si>
  <si>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</si>
  <si>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</si>
  <si>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</si>
  <si>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</si>
  <si>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</si>
  <si>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</si>
  <si>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</si>
  <si>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</si>
  <si>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</si>
  <si>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</si>
  <si>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</si>
  <si>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</si>
  <si>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</si>
  <si>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</si>
  <si>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</si>
  <si>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</si>
  <si>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</si>
  <si>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</si>
  <si>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</si>
  <si>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</si>
  <si>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</si>
  <si>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</si>
  <si>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</si>
  <si>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</si>
  <si>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</si>
  <si>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</si>
  <si>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</si>
  <si>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</si>
  <si>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</si>
  <si>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</si>
  <si>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</si>
  <si>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</si>
  <si>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</si>
  <si>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</si>
  <si>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</si>
  <si>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</si>
  <si>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</si>
  <si>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</si>
  <si>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</si>
  <si>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</si>
  <si>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</si>
  <si>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</si>
  <si>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</si>
  <si>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</si>
  <si>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</si>
  <si>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</si>
  <si>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</si>
  <si>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</si>
  <si>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</si>
  <si>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</si>
  <si>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</si>
  <si>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</si>
  <si>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</si>
  <si>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</si>
  <si>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</si>
  <si>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</si>
  <si>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</si>
  <si>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</si>
  <si>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</si>
  <si>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</si>
  <si>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</si>
  <si>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</si>
  <si>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</si>
  <si>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</si>
  <si>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</si>
  <si>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</si>
  <si>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</si>
  <si>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</si>
  <si>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</si>
  <si>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</si>
  <si>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</si>
  <si>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</si>
  <si>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</si>
  <si>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</si>
  <si>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</si>
  <si>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</si>
  <si>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</si>
  <si>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</si>
  <si>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</si>
  <si>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</si>
  <si>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</si>
  <si>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</si>
  <si>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</si>
  <si>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</si>
  <si>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</si>
  <si>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</si>
  <si>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</si>
  <si>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</si>
  <si>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</si>
  <si>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</si>
  <si>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</si>
  <si>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</si>
  <si>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</si>
  <si>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</si>
  <si>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</si>
  <si>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</si>
  <si>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</si>
  <si>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</si>
  <si>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</si>
  <si>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</si>
  <si>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</si>
  <si>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</si>
  <si>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</si>
  <si>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</si>
  <si>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</si>
  <si>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</si>
  <si>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</si>
  <si>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</si>
  <si>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</si>
  <si>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</si>
  <si>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</si>
  <si>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</si>
  <si>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</si>
  <si>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</si>
  <si>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</si>
  <si>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</si>
  <si>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</si>
  <si>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</si>
  <si>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</si>
  <si>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</si>
  <si>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</si>
  <si>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</si>
  <si>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</si>
  <si>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</si>
  <si>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</si>
  <si>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</si>
  <si>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</si>
  <si>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</si>
  <si>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</si>
  <si>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</si>
  <si>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</si>
  <si>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</si>
  <si>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</si>
  <si>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</si>
  <si>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</si>
  <si>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</si>
  <si>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</si>
  <si>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</si>
  <si>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</si>
  <si>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</si>
  <si>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</si>
  <si>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</si>
  <si>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</si>
  <si>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</si>
  <si>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</si>
  <si>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</si>
  <si>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</si>
  <si>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</si>
  <si>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</si>
  <si>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</si>
  <si>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</si>
  <si>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</si>
  <si>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</si>
  <si>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</si>
  <si>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</si>
  <si>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</si>
  <si>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</si>
  <si>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</si>
  <si>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</si>
  <si>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</si>
  <si>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</si>
  <si>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</si>
  <si>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</si>
  <si>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</si>
  <si>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</si>
  <si>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</si>
  <si>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</si>
  <si>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</si>
  <si>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</si>
  <si>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</si>
  <si>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</si>
  <si>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</si>
  <si>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</si>
  <si>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</si>
  <si>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</si>
  <si>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</si>
  <si>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</si>
  <si>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</si>
  <si>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</si>
  <si>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</si>
  <si>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</si>
  <si>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</si>
  <si>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</si>
  <si>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</si>
  <si>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</si>
  <si>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</si>
  <si>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</si>
  <si>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</si>
  <si>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</si>
  <si>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</si>
  <si>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</si>
  <si>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</si>
  <si>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</si>
  <si>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</si>
  <si>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</si>
  <si>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</si>
  <si>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</si>
  <si>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</si>
  <si>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</si>
  <si>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</si>
  <si>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</si>
  <si>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</si>
  <si>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</si>
  <si>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</si>
  <si>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</si>
  <si>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</si>
  <si>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</si>
  <si>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</si>
  <si>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</si>
  <si>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</si>
  <si>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</si>
  <si>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</si>
  <si>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</si>
  <si>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</si>
  <si>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</si>
  <si>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</si>
  <si>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</si>
  <si>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</si>
  <si>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</si>
  <si>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</si>
  <si>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</si>
  <si>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</si>
  <si>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</si>
  <si>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</si>
  <si>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</si>
  <si>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</si>
  <si>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</si>
  <si>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</si>
  <si>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</si>
  <si>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</si>
  <si>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</si>
  <si>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</si>
  <si>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</si>
  <si>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</si>
  <si>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</si>
  <si>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</si>
  <si>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</si>
  <si>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</si>
  <si>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</si>
  <si>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</si>
  <si>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</si>
  <si>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</si>
  <si>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</si>
  <si>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</si>
  <si>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</si>
  <si>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</si>
  <si>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</si>
  <si>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</si>
  <si>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</si>
  <si>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</si>
  <si>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</si>
  <si>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</si>
  <si>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</si>
  <si>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</si>
  <si>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</si>
  <si>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</si>
  <si>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</si>
  <si>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</si>
  <si>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</si>
  <si>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</si>
  <si>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</si>
  <si>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</si>
  <si>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</si>
  <si>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</si>
  <si>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</si>
  <si>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</si>
  <si>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</si>
  <si>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</si>
  <si>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</si>
  <si>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</si>
  <si>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</si>
  <si>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</si>
  <si>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</si>
  <si>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</si>
  <si>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</si>
  <si>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</si>
  <si>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</si>
  <si>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</si>
  <si>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</si>
  <si>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</si>
  <si>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</si>
  <si>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</si>
  <si>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</si>
  <si>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</si>
  <si>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</si>
  <si>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</si>
  <si>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</si>
  <si>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</si>
  <si>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</si>
  <si>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</si>
  <si>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</si>
  <si>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</si>
  <si>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</si>
  <si>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</si>
  <si>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</si>
  <si>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</si>
  <si>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</si>
  <si>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</si>
  <si>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</si>
  <si>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</si>
  <si>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</si>
  <si>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</si>
  <si>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</si>
  <si>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</si>
  <si>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</si>
  <si>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</si>
  <si>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</si>
  <si>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</si>
  <si>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</si>
  <si>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</si>
  <si>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</si>
  <si>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</si>
  <si>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</si>
  <si>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</si>
  <si>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</si>
  <si>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</si>
  <si>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</si>
  <si>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</si>
  <si>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</si>
  <si>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</si>
  <si>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</si>
  <si>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</si>
  <si>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</si>
  <si>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</si>
  <si>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</si>
  <si>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</si>
  <si>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</si>
  <si>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</si>
  <si>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</si>
  <si>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</si>
  <si>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</si>
  <si>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</si>
  <si>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</si>
  <si>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</si>
  <si>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</si>
  <si>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</si>
  <si>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</si>
  <si>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</si>
  <si>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</si>
  <si>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</si>
  <si>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</si>
  <si>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</si>
  <si>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</si>
  <si>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</si>
  <si>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</si>
  <si>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</si>
  <si>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</si>
  <si>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</si>
  <si>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</si>
  <si>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</si>
  <si>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</si>
  <si>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</si>
  <si>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</si>
  <si>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</si>
  <si>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</si>
  <si>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</si>
  <si>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</si>
  <si>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</si>
  <si>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</si>
  <si>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</si>
  <si>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</si>
  <si>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</si>
  <si>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</si>
  <si>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</si>
  <si>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</si>
  <si>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</si>
  <si>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</si>
  <si>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</si>
  <si>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</si>
  <si>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</si>
  <si>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</si>
  <si>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</si>
  <si>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</si>
  <si>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</si>
  <si>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</si>
  <si>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</si>
  <si>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</si>
  <si>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</si>
  <si>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</si>
  <si>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</si>
  <si>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</si>
  <si>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</si>
  <si>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</si>
  <si>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</si>
  <si>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</si>
  <si>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</si>
  <si>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</si>
  <si>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</si>
  <si>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</si>
  <si>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</si>
  <si>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</si>
  <si>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</si>
  <si>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</si>
  <si>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</si>
  <si>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</si>
  <si>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</si>
  <si>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</si>
  <si>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</si>
  <si>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</si>
  <si>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</si>
  <si>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</si>
  <si>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</si>
  <si>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</si>
  <si>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</si>
  <si>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</si>
  <si>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</si>
  <si>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</si>
  <si>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</si>
  <si>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</si>
  <si>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</si>
  <si>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</si>
  <si>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</si>
  <si>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</si>
  <si>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</si>
  <si>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</si>
  <si>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</si>
  <si>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</si>
  <si>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</si>
  <si>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</si>
  <si>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</si>
  <si>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</si>
  <si>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</si>
  <si>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</si>
  <si>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</si>
  <si>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</si>
  <si>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</si>
  <si>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</si>
  <si>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</si>
  <si>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</si>
  <si>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</si>
  <si>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</si>
  <si>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</si>
  <si>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</si>
  <si>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</si>
  <si>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</si>
  <si>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</si>
  <si>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</si>
  <si>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</si>
  <si>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</si>
  <si>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</si>
  <si>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</si>
  <si>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</si>
  <si>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</si>
  <si>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</si>
  <si>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</si>
  <si>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</si>
  <si>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</si>
  <si>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</si>
  <si>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</si>
  <si>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</si>
  <si>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</si>
  <si>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</si>
  <si>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</si>
  <si>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</si>
  <si>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</si>
  <si>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</si>
  <si>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</si>
  <si>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</si>
  <si>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</si>
  <si>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</si>
  <si>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</si>
  <si>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</si>
  <si>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</si>
  <si>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</si>
  <si>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</si>
  <si>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</si>
  <si>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</si>
  <si>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</si>
  <si>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</si>
  <si>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</si>
  <si>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</si>
  <si>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</si>
  <si>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</si>
  <si>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</si>
  <si>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</si>
  <si>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</si>
  <si>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</si>
  <si>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</si>
  <si>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</si>
  <si>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</si>
  <si>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</si>
  <si>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</si>
  <si>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</si>
  <si>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</si>
  <si>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</si>
  <si>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</si>
  <si>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</si>
  <si>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</si>
  <si>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</si>
  <si>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</si>
  <si>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</si>
  <si>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</si>
  <si>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</si>
  <si>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</si>
  <si>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</si>
  <si>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</si>
  <si>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</si>
  <si>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</si>
  <si>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</si>
  <si>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</si>
  <si>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</si>
  <si>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</si>
  <si>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</si>
  <si>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</si>
  <si>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</si>
  <si>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</si>
  <si>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</si>
  <si>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</si>
  <si>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</si>
  <si>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</si>
  <si>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</si>
  <si>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</si>
  <si>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</si>
  <si>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</si>
  <si>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</si>
  <si>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</si>
  <si>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</si>
  <si>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</si>
  <si>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</si>
  <si>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</si>
  <si>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</si>
  <si>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</si>
  <si>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</si>
  <si>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</si>
  <si>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</si>
  <si>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</si>
  <si>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</si>
  <si>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</si>
  <si>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</si>
  <si>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</si>
  <si>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</si>
  <si>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</si>
  <si>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</si>
  <si>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</si>
  <si>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</si>
  <si>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</si>
  <si>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</si>
  <si>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</si>
  <si>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</si>
  <si>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</si>
  <si>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</si>
  <si>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</si>
  <si>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</si>
  <si>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</si>
  <si>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</si>
  <si>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</si>
  <si>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</si>
  <si>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</si>
  <si>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</si>
  <si>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</si>
  <si>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</si>
  <si>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</si>
  <si>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</si>
  <si>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</si>
  <si>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</si>
  <si>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</si>
  <si>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</si>
  <si>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</si>
  <si>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</si>
  <si>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</si>
  <si>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</si>
  <si>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</si>
  <si>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</si>
  <si>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</si>
  <si>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</si>
  <si>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</si>
  <si>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</si>
  <si>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</si>
  <si>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</si>
  <si>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</si>
  <si>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</si>
  <si>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</si>
  <si>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</si>
  <si>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</si>
  <si>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</si>
  <si>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</si>
  <si>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</si>
  <si>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</si>
  <si>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</si>
  <si>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</si>
  <si>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</si>
  <si>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</si>
  <si>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</si>
  <si>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</si>
  <si>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</si>
  <si>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</si>
  <si>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</si>
  <si>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</si>
  <si>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</si>
  <si>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</si>
  <si>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</si>
  <si>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</si>
  <si>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</si>
  <si>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</si>
  <si>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</si>
  <si>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</si>
  <si>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</si>
  <si>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</si>
  <si>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</si>
  <si>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</si>
  <si>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</si>
  <si>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</si>
  <si>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</si>
  <si>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</si>
  <si>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</si>
  <si>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</si>
  <si>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</si>
  <si>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</si>
  <si>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</si>
  <si>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</si>
  <si>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</si>
  <si>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</si>
  <si>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</si>
  <si>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</si>
  <si>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</si>
  <si>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</si>
  <si>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</si>
  <si>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</si>
  <si>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</si>
  <si>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</si>
  <si>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</si>
  <si>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</si>
  <si>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</si>
  <si>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</si>
  <si>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</si>
  <si>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</si>
  <si>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</si>
  <si>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</si>
  <si>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</si>
  <si>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</si>
  <si>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</si>
  <si>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</si>
  <si>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</si>
  <si>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</si>
  <si>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</si>
  <si>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</si>
  <si>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</si>
  <si>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</si>
  <si>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</si>
  <si>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</si>
  <si>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</si>
  <si>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</si>
  <si>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</si>
  <si>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</si>
  <si>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</si>
  <si>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</si>
  <si>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</si>
  <si>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</si>
  <si>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</si>
  <si>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</si>
  <si>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</si>
  <si>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</si>
  <si>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</si>
  <si>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</si>
  <si>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</si>
  <si>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</si>
  <si>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</si>
  <si>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</si>
  <si>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</si>
  <si>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</si>
  <si>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</si>
  <si>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</si>
  <si>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</si>
  <si>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</si>
  <si>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</si>
  <si>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</si>
  <si>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</si>
  <si>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</si>
  <si>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</si>
  <si>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</si>
  <si>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</si>
  <si>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</si>
  <si>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</si>
  <si>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</si>
  <si>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</si>
  <si>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</si>
  <si>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</si>
  <si>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</si>
  <si>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</si>
  <si>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</si>
  <si>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</si>
  <si>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</si>
  <si>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</si>
  <si>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</si>
  <si>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</si>
  <si>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</si>
  <si>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</si>
  <si>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</si>
  <si>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</si>
  <si>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</si>
  <si>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</si>
  <si>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</si>
  <si>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</si>
  <si>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</si>
  <si>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</si>
  <si>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</si>
  <si>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</si>
  <si>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</si>
  <si>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</si>
  <si>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</si>
  <si>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</si>
  <si>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</si>
  <si>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</si>
  <si>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</si>
  <si>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</si>
  <si>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</si>
  <si>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</si>
  <si>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</si>
  <si>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</si>
  <si>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</si>
  <si>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</si>
  <si>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</si>
  <si>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</si>
  <si>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</si>
  <si>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</si>
  <si>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</si>
  <si>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</si>
  <si>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</si>
  <si>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</si>
  <si>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</si>
  <si>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</si>
  <si>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</si>
  <si>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</si>
  <si>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</si>
  <si>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</si>
  <si>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</si>
  <si>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</si>
  <si>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</si>
  <si>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</si>
  <si>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</si>
  <si>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</si>
  <si>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</si>
  <si>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</si>
  <si>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</si>
  <si>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</si>
  <si>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</si>
  <si>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</si>
  <si>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</si>
  <si>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</si>
  <si>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</si>
  <si>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</si>
  <si>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</si>
  <si>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</si>
  <si>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</si>
  <si>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</si>
  <si>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</si>
  <si>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</si>
  <si>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</si>
  <si>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</si>
  <si>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</si>
  <si>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</si>
  <si>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</si>
  <si>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</si>
  <si>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</si>
  <si>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</si>
  <si>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</si>
  <si>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</si>
  <si>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</si>
  <si>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</si>
  <si>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</si>
  <si>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</si>
  <si>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</si>
  <si>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</si>
  <si>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</si>
  <si>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</si>
  <si>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</si>
  <si>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</si>
  <si>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</si>
  <si>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</si>
  <si>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</si>
  <si>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</si>
  <si>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</si>
  <si>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</si>
  <si>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</si>
  <si>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</si>
  <si>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</si>
  <si>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</si>
  <si>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</si>
  <si>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</si>
  <si>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</si>
  <si>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</si>
  <si>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</si>
  <si>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</si>
  <si>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</si>
  <si>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</si>
  <si>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</si>
  <si>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</si>
  <si>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</si>
  <si>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</si>
  <si>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</si>
  <si>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</si>
  <si>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</si>
  <si>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</si>
  <si>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</si>
  <si>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</si>
  <si>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</si>
  <si>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</si>
  <si>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</si>
  <si>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</si>
  <si>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</si>
  <si>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</si>
  <si>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</si>
  <si>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</si>
  <si>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</si>
  <si>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</si>
  <si>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</si>
  <si>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</si>
  <si>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</si>
  <si>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</si>
  <si>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</si>
  <si>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</si>
  <si>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</si>
  <si>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</si>
  <si>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</si>
  <si>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</si>
  <si>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</si>
  <si>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</si>
  <si>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</si>
  <si>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</si>
  <si>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</si>
  <si>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</si>
  <si>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</si>
  <si>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</si>
  <si>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</si>
  <si>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</si>
  <si>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</si>
  <si>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</si>
  <si>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</si>
  <si>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</si>
  <si>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</si>
  <si>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</si>
  <si>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</si>
  <si>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</si>
  <si>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</si>
  <si>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</si>
  <si>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</si>
  <si>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</si>
  <si>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</si>
  <si>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</si>
  <si>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</si>
  <si>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</si>
  <si>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</si>
  <si>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</si>
  <si>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</si>
  <si>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</si>
  <si>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</si>
  <si>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</si>
  <si>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</si>
  <si>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</si>
  <si>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</si>
  <si>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</si>
  <si>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</si>
  <si>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</si>
  <si>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</si>
  <si>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</si>
  <si>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</si>
  <si>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</si>
  <si>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</si>
  <si>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</si>
  <si>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</si>
  <si>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</si>
  <si>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</si>
  <si>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</si>
  <si>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</si>
  <si>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</si>
  <si>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</si>
  <si>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</si>
  <si>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</si>
  <si>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</si>
  <si>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</si>
  <si>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</si>
  <si>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</si>
  <si>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</si>
  <si>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</si>
  <si>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</si>
  <si>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</si>
  <si>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</si>
  <si>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</si>
  <si>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</si>
  <si>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</si>
  <si>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</si>
  <si>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</si>
  <si>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</si>
  <si>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</si>
  <si>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</si>
  <si>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</si>
  <si>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</si>
  <si>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</si>
  <si>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</si>
  <si>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</si>
  <si>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</si>
  <si>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</si>
  <si>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</si>
  <si>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</si>
  <si>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</si>
  <si>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</si>
  <si>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</si>
  <si>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</si>
  <si>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</si>
  <si>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</si>
  <si>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</si>
  <si>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</si>
  <si>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</si>
  <si>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</si>
  <si>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</si>
  <si>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</si>
  <si>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</si>
  <si>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</si>
  <si>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</si>
  <si>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</si>
  <si>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</si>
  <si>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</si>
  <si>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</si>
  <si>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</si>
  <si>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</si>
  <si>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</si>
  <si>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</si>
  <si>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</si>
  <si>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</si>
  <si>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</si>
  <si>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</si>
  <si>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</si>
  <si>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</si>
  <si>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</si>
  <si>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</si>
  <si>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</si>
  <si>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</si>
  <si>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</si>
  <si>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</si>
  <si>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</si>
  <si>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</si>
  <si>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</si>
  <si>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</si>
  <si>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</si>
  <si>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</si>
  <si>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</si>
  <si>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</si>
  <si>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</si>
  <si>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</si>
  <si>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</si>
  <si>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</si>
  <si>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</si>
  <si>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</si>
  <si>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</si>
  <si>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</si>
  <si>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</si>
  <si>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</si>
  <si>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</si>
  <si>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</si>
  <si>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</si>
  <si>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</si>
  <si>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</si>
  <si>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</si>
  <si>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</si>
  <si>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</si>
  <si>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</si>
  <si>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</si>
  <si>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</si>
  <si>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</si>
  <si>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</si>
  <si>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</si>
  <si>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</si>
  <si>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</si>
  <si>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</si>
  <si>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</si>
  <si>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</si>
  <si>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</si>
  <si>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</si>
  <si>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</si>
  <si>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</si>
  <si>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</si>
  <si>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</si>
  <si>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</si>
  <si>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</si>
  <si>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</si>
  <si>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</si>
  <si>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</si>
  <si>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</si>
  <si>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</si>
  <si>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</si>
  <si>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</si>
  <si>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</si>
  <si>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</si>
  <si>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</si>
  <si>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</si>
  <si>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</si>
  <si>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</si>
  <si>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</si>
  <si>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</si>
  <si>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</si>
  <si>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</si>
  <si>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</si>
  <si>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</si>
  <si>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</si>
  <si>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</si>
  <si>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</si>
  <si>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</si>
  <si>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</si>
  <si>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</si>
  <si>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</si>
  <si>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</si>
  <si>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</si>
  <si>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</si>
  <si>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</si>
  <si>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</si>
  <si>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</si>
  <si>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</si>
  <si>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</si>
  <si>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</si>
  <si>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</si>
  <si>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</si>
  <si>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</si>
  <si>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</si>
  <si>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</si>
  <si>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</si>
  <si>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</si>
  <si>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</si>
  <si>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</si>
  <si>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</si>
  <si>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</si>
  <si>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</si>
  <si>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</si>
  <si>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</si>
  <si>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</si>
  <si>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</si>
  <si>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</si>
  <si>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</si>
  <si>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</si>
  <si>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</si>
  <si>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</si>
  <si>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</si>
  <si>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</si>
  <si>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</si>
  <si>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</si>
  <si>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</si>
  <si>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</si>
  <si>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</si>
  <si>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</si>
  <si>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</si>
  <si>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</si>
  <si>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</si>
  <si>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</si>
  <si>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</si>
  <si>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</si>
  <si>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</si>
  <si>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</si>
  <si>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</si>
  <si>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</si>
  <si>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</si>
  <si>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</si>
  <si>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</si>
  <si>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</si>
  <si>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</si>
  <si>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</si>
  <si>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</si>
  <si>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</si>
  <si>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</si>
  <si>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</si>
  <si>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</si>
  <si>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</si>
  <si>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</si>
  <si>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</si>
  <si>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</si>
  <si>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</si>
  <si>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</si>
  <si>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</si>
  <si>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</si>
  <si>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</si>
  <si>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</si>
  <si>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</si>
  <si>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</si>
  <si>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</si>
  <si>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</si>
  <si>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</si>
  <si>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</si>
  <si>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</si>
  <si>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</si>
  <si>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</si>
  <si>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</si>
  <si>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</si>
  <si>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</si>
  <si>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</si>
  <si>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</si>
  <si>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</si>
  <si>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</si>
  <si>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</si>
  <si>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</si>
  <si>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</si>
  <si>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</si>
  <si>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</si>
  <si>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</si>
  <si>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</si>
  <si>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</si>
  <si>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</si>
  <si>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</si>
  <si>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</si>
  <si>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</si>
  <si>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</si>
  <si>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</si>
  <si>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</si>
  <si>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</si>
  <si>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</si>
  <si>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</si>
  <si>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</si>
  <si>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</si>
  <si>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</si>
  <si>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</si>
  <si>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</si>
  <si>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</si>
  <si>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</si>
  <si>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</si>
  <si>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</si>
  <si>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</si>
  <si>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</si>
  <si>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</si>
  <si>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</si>
  <si>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</si>
  <si>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</si>
  <si>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</si>
  <si>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</si>
  <si>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</si>
  <si>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</si>
  <si>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</si>
  <si>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</si>
  <si>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</si>
  <si>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</si>
  <si>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</si>
  <si>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</si>
  <si>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</si>
  <si>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</si>
  <si>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</si>
  <si>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</si>
  <si>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</si>
  <si>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</si>
  <si>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</si>
  <si>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</si>
  <si>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</si>
  <si>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</si>
  <si>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</si>
  <si>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</si>
  <si>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</si>
  <si>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</si>
  <si>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</si>
  <si>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</si>
  <si>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</si>
  <si>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</si>
  <si>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</si>
  <si>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</si>
  <si>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</si>
  <si>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</si>
  <si>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</si>
  <si>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</si>
  <si>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</si>
  <si>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</si>
  <si>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</si>
  <si>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</si>
  <si>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</si>
  <si>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</si>
  <si>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</si>
  <si>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</si>
  <si>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</si>
  <si>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</si>
  <si>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</si>
  <si>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</si>
  <si>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</si>
  <si>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</si>
  <si>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</si>
  <si>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</si>
  <si>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</si>
  <si>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</si>
  <si>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</si>
  <si>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</si>
  <si>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</si>
  <si>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</si>
  <si>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</si>
  <si>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</si>
  <si>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</si>
  <si>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</si>
  <si>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</si>
  <si>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</si>
  <si>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</si>
  <si>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</si>
  <si>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</si>
  <si>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</si>
  <si>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</si>
  <si>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</si>
  <si>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</si>
  <si>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</si>
  <si>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</si>
  <si>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</si>
  <si>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</si>
  <si>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</si>
  <si>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</si>
  <si>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</si>
  <si>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</si>
  <si>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</si>
  <si>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</si>
  <si>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</si>
  <si>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</si>
  <si>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</si>
  <si>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</si>
  <si>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</si>
  <si>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</si>
  <si>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</si>
  <si>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</si>
  <si>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</si>
  <si>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</si>
  <si>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</si>
  <si>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</si>
  <si>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</si>
  <si>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</si>
  <si>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</si>
  <si>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</si>
  <si>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</si>
  <si>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</si>
  <si>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</si>
  <si>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</si>
  <si>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</si>
  <si>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</si>
  <si>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</si>
  <si>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</si>
  <si>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</si>
  <si>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</si>
  <si>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</si>
  <si>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</si>
  <si>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</si>
  <si>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</si>
  <si>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</si>
  <si>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</si>
  <si>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</si>
  <si>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</si>
  <si>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</si>
  <si>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</si>
  <si>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</si>
  <si>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</si>
  <si>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</si>
  <si>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</si>
  <si>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</si>
  <si>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</si>
  <si>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</si>
  <si>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</si>
  <si>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</si>
  <si>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</si>
  <si>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</si>
  <si>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</si>
  <si>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</si>
  <si>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</si>
  <si>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</si>
  <si>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</si>
  <si>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</si>
  <si>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</si>
  <si>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</si>
  <si>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</si>
  <si>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</si>
  <si>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</si>
  <si>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</si>
  <si>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</si>
  <si>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</si>
  <si>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</si>
  <si>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</si>
  <si>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</si>
  <si>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</si>
  <si>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</si>
  <si>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</si>
  <si>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</si>
  <si>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</si>
  <si>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</si>
  <si>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</si>
  <si>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</si>
  <si>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</si>
  <si>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</si>
  <si>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</si>
  <si>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</si>
  <si>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</si>
  <si>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</si>
  <si>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</si>
  <si>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</si>
  <si>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</si>
  <si>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</si>
  <si>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</si>
  <si>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</si>
  <si>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</si>
  <si>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</si>
  <si>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</si>
  <si>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</si>
  <si>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</si>
  <si>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</si>
  <si>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</si>
  <si>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</si>
  <si>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</si>
  <si>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</si>
  <si>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</si>
  <si>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</si>
  <si>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</si>
  <si>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</si>
  <si>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</si>
  <si>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</si>
  <si>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</si>
  <si>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</si>
  <si>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</si>
  <si>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</si>
  <si>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</si>
  <si>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</si>
  <si>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</si>
  <si>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</si>
  <si>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</si>
  <si>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</si>
  <si>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</si>
  <si>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</si>
  <si>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</si>
  <si>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</si>
  <si>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</si>
  <si>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</si>
  <si>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</si>
  <si>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</si>
  <si>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</si>
  <si>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</si>
  <si>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</si>
  <si>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</si>
  <si>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</si>
  <si>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</si>
  <si>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</si>
  <si>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</si>
  <si>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</si>
  <si>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</si>
  <si>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</si>
  <si>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</si>
  <si>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</si>
  <si>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</si>
  <si>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</si>
  <si>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</si>
  <si>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</si>
  <si>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</si>
  <si>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</si>
  <si>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</si>
  <si>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</si>
  <si>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</si>
  <si>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</si>
  <si>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</si>
  <si>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</si>
  <si>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</si>
  <si>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</si>
  <si>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</si>
  <si>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</si>
  <si>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</si>
  <si>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</si>
  <si>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</si>
  <si>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</si>
  <si>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</si>
  <si>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</si>
  <si>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</si>
  <si>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</si>
  <si>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</si>
  <si>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</si>
  <si>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</si>
  <si>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</si>
  <si>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</si>
  <si>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</si>
  <si>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</si>
  <si>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</si>
  <si>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</si>
  <si>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</si>
  <si>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</si>
  <si>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</si>
  <si>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</si>
  <si>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</si>
  <si>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</si>
  <si>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</si>
  <si>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</si>
  <si>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</si>
  <si>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</si>
  <si>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</si>
  <si>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</si>
  <si>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</si>
  <si>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</si>
  <si>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</si>
  <si>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</si>
  <si>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</si>
  <si>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</si>
  <si>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</si>
  <si>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</si>
  <si>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</si>
  <si>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</si>
  <si>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</si>
  <si>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</si>
  <si>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</si>
  <si>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</si>
  <si>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</si>
  <si>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</si>
  <si>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</si>
  <si>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</si>
  <si>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</si>
  <si>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</si>
  <si>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</si>
  <si>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</si>
  <si>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</si>
  <si>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</si>
  <si>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</si>
  <si>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</si>
  <si>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</si>
  <si>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</si>
  <si>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</si>
  <si>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</si>
  <si>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</si>
  <si>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</si>
  <si>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</si>
  <si>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</si>
  <si>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</si>
  <si>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</si>
  <si>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</si>
  <si>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</si>
  <si>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</si>
  <si>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</si>
  <si>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</si>
  <si>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</si>
  <si>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</si>
  <si>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</si>
  <si>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</si>
  <si>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</si>
  <si>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</si>
  <si>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</si>
  <si>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</si>
  <si>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</si>
  <si>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</si>
  <si>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</si>
  <si>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</si>
  <si>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</si>
  <si>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</si>
  <si>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</si>
  <si>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</si>
  <si>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</si>
  <si>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</si>
  <si>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</si>
  <si>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</si>
  <si>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</si>
  <si>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</si>
  <si>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</si>
  <si>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</si>
  <si>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</si>
  <si>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</si>
  <si>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</si>
  <si>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</si>
  <si>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</si>
  <si>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</si>
  <si>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</si>
  <si>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</si>
  <si>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</si>
  <si>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</si>
  <si>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</si>
  <si>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</si>
  <si>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</si>
  <si>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</si>
  <si>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</si>
  <si>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</si>
  <si>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</si>
  <si>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</si>
  <si>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</si>
  <si>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</si>
  <si>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</si>
  <si>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</si>
  <si>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</si>
  <si>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</si>
  <si>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</si>
  <si>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</si>
  <si>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</si>
  <si>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</si>
  <si>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</si>
  <si>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</si>
  <si>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</si>
  <si>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</si>
  <si>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</si>
  <si>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</si>
  <si>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</si>
  <si>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</si>
  <si>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</si>
  <si>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</si>
  <si>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</si>
  <si>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</si>
  <si>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</si>
  <si>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</si>
  <si>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</si>
  <si>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</si>
  <si>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</si>
  <si>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</si>
  <si>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</si>
  <si>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</si>
  <si>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</si>
  <si>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</si>
  <si>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</si>
  <si>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</si>
  <si>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</si>
  <si>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</si>
  <si>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</si>
  <si>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</si>
  <si>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</si>
  <si>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</si>
  <si>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</si>
  <si>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</si>
  <si>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</si>
  <si>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</si>
  <si>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</si>
  <si>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</si>
  <si>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</si>
  <si>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</si>
  <si>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</si>
  <si>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</si>
  <si>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</si>
  <si>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</si>
  <si>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</si>
  <si>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</si>
  <si>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</si>
  <si>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</si>
  <si>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</si>
  <si>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</si>
  <si>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</si>
  <si>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</si>
  <si>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</si>
  <si>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</si>
  <si>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</si>
  <si>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</si>
  <si>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</si>
  <si>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</si>
  <si>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</si>
  <si>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</si>
  <si>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</si>
  <si>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</si>
  <si>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</si>
  <si>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</si>
  <si>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</si>
  <si>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</si>
  <si>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</si>
  <si>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</si>
  <si>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</si>
  <si>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</si>
  <si>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</si>
  <si>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</si>
  <si>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</si>
  <si>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</si>
  <si>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</si>
  <si>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</si>
  <si>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</si>
  <si>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</si>
  <si>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</si>
  <si>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</si>
  <si>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</si>
  <si>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</si>
  <si>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</si>
  <si>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</si>
  <si>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</si>
  <si>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</si>
  <si>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</si>
  <si>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</si>
  <si>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</si>
  <si>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</si>
  <si>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</si>
  <si>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</si>
  <si>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</si>
  <si>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</si>
  <si>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</si>
  <si>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</si>
  <si>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</si>
  <si>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</si>
  <si>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</si>
  <si>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</si>
  <si>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</si>
  <si>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</si>
  <si>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</si>
  <si>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</si>
  <si>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</si>
  <si>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</si>
  <si>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</si>
  <si>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</si>
  <si>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</si>
  <si>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</si>
  <si>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</si>
  <si>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</si>
  <si>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</si>
  <si>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</si>
  <si>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</si>
  <si>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</si>
  <si>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</si>
  <si>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</si>
  <si>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</si>
  <si>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</si>
  <si>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</si>
  <si>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</si>
  <si>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</si>
  <si>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</si>
  <si>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</si>
  <si>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</si>
  <si>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</si>
  <si>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</si>
  <si>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</si>
  <si>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</si>
  <si>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</si>
  <si>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</si>
  <si>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</si>
  <si>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</si>
  <si>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</si>
  <si>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</si>
  <si>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</si>
  <si>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</si>
  <si>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</si>
  <si>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</si>
  <si>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</si>
  <si>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</si>
  <si>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</si>
  <si>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</si>
  <si>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</si>
  <si>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</si>
  <si>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</si>
  <si>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</si>
  <si>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</si>
  <si>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</si>
  <si>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</si>
  <si>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</si>
  <si>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</si>
  <si>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</si>
  <si>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</si>
  <si>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</si>
  <si>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</si>
  <si>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</si>
  <si>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</si>
  <si>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</si>
  <si>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</si>
  <si>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</si>
  <si>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</si>
  <si>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</si>
  <si>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</si>
  <si>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</si>
  <si>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</si>
  <si>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</si>
  <si>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</si>
  <si>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</si>
  <si>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</si>
  <si>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</si>
  <si>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</si>
  <si>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</si>
  <si>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</si>
  <si>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</si>
  <si>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</si>
  <si>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</si>
  <si>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</si>
  <si>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</si>
  <si>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</si>
  <si>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</si>
  <si>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</si>
  <si>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</si>
  <si>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</si>
  <si>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</si>
  <si>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</si>
  <si>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</si>
  <si>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</si>
  <si>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</si>
  <si>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</si>
  <si>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</si>
  <si>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</si>
  <si>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</si>
  <si>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</si>
  <si>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</si>
  <si>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</si>
  <si>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</si>
  <si>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</si>
  <si>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</si>
  <si>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</si>
  <si>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</si>
  <si>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</si>
  <si>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</si>
  <si>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</si>
  <si>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</si>
  <si>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</si>
  <si>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</si>
  <si>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</si>
  <si>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</si>
  <si>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</si>
  <si>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</si>
  <si>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</si>
  <si>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</si>
  <si>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</si>
  <si>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</si>
  <si>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</si>
  <si>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</si>
  <si>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</si>
  <si>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</si>
  <si>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</si>
  <si>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</si>
  <si>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</si>
  <si>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</si>
  <si>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</si>
  <si>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</si>
  <si>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</si>
  <si>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</si>
  <si>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</si>
  <si>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</si>
  <si>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</si>
  <si>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</si>
  <si>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</si>
  <si>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</si>
  <si>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</si>
  <si>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</si>
  <si>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</si>
  <si>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</si>
  <si>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</si>
  <si>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</si>
  <si>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</si>
  <si>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</si>
  <si>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</si>
  <si>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</si>
  <si>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</si>
  <si>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</si>
  <si>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</si>
  <si>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</si>
  <si>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</si>
  <si>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</si>
  <si>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</si>
  <si>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</si>
  <si>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</si>
  <si>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</si>
  <si>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</si>
  <si>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</si>
  <si>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</si>
  <si>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</si>
  <si>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</si>
  <si>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</si>
  <si>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</si>
  <si>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</si>
  <si>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</si>
  <si>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</si>
  <si>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</si>
  <si>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</si>
  <si>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</si>
  <si>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</si>
  <si>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</si>
  <si>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</si>
  <si>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</si>
  <si>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</si>
  <si>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</si>
  <si>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</si>
  <si>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</si>
  <si>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</si>
  <si>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</si>
  <si>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</si>
  <si>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</si>
  <si>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</si>
  <si>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</si>
  <si>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</si>
  <si>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</si>
  <si>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</si>
  <si>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</si>
  <si>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</si>
  <si>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</si>
  <si>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</si>
  <si>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</si>
  <si>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</si>
  <si>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</si>
  <si>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</si>
  <si>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</si>
  <si>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</si>
  <si>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</si>
  <si>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</si>
  <si>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</si>
  <si>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</si>
  <si>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</si>
  <si>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</si>
  <si>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</si>
  <si>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</si>
  <si>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</si>
  <si>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</si>
  <si>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</si>
  <si>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</si>
  <si>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</si>
  <si>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</si>
  <si>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</si>
  <si>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</si>
  <si>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</si>
  <si>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</si>
  <si>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</si>
  <si>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</si>
  <si>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</si>
  <si>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</si>
  <si>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</si>
  <si>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</si>
  <si>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</si>
  <si>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</si>
  <si>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</si>
  <si>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</si>
  <si>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</si>
  <si>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</si>
  <si>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</si>
  <si>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</si>
  <si>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</si>
  <si>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</si>
  <si>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</si>
  <si>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</si>
  <si>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</si>
  <si>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</si>
  <si>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</si>
  <si>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</si>
  <si>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</si>
  <si>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</si>
  <si>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</si>
  <si>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</si>
  <si>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</si>
  <si>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</si>
  <si>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</si>
  <si>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</si>
  <si>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</si>
  <si>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</si>
  <si>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</si>
  <si>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</si>
  <si>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</si>
  <si>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</si>
  <si>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</si>
  <si>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</si>
  <si>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</si>
  <si>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</si>
  <si>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</si>
  <si>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</si>
  <si>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</si>
  <si>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</si>
  <si>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</si>
  <si>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</si>
  <si>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</si>
  <si>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</si>
  <si>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</si>
  <si>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</si>
  <si>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</si>
  <si>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</si>
  <si>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</si>
  <si>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</si>
  <si>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</si>
  <si>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</si>
  <si>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</si>
  <si>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</si>
  <si>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</si>
  <si>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</si>
  <si>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</si>
  <si>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</si>
  <si>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</si>
  <si>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</si>
  <si>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</si>
  <si>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</si>
  <si>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</si>
  <si>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</si>
  <si>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</si>
  <si>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</si>
  <si>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</si>
  <si>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</si>
  <si>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</si>
  <si>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</si>
  <si>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</si>
  <si>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</si>
  <si>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</si>
  <si>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</si>
  <si>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</si>
  <si>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</si>
  <si>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</si>
  <si>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</si>
  <si>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</si>
  <si>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</si>
  <si>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</si>
  <si>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</si>
  <si>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</si>
  <si>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</si>
  <si>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</si>
  <si>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</si>
  <si>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</si>
  <si>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</si>
  <si>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</si>
  <si>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</si>
  <si>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</si>
  <si>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</si>
  <si>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</si>
  <si>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</si>
  <si>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</si>
  <si>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</si>
  <si>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</si>
  <si>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</si>
  <si>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</si>
  <si>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</si>
  <si>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</si>
  <si>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</si>
  <si>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</si>
  <si>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</si>
  <si>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</si>
  <si>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</si>
  <si>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</si>
  <si>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</si>
  <si>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</si>
  <si>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</si>
  <si>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</si>
  <si>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</si>
  <si>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</si>
  <si>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</si>
  <si>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</si>
  <si>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</si>
  <si>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</si>
  <si>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</si>
  <si>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</si>
  <si>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</si>
  <si>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</si>
  <si>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</si>
  <si>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</si>
  <si>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</si>
  <si>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</si>
  <si>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</si>
  <si>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</si>
  <si>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</si>
  <si>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</si>
  <si>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</si>
  <si>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</si>
  <si>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</si>
  <si>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</si>
  <si>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</si>
  <si>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</si>
  <si>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</si>
  <si>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</si>
  <si>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</si>
  <si>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</si>
  <si>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</si>
  <si>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</si>
  <si>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</si>
  <si>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</si>
  <si>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</si>
  <si>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</si>
  <si>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</si>
  <si>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</si>
  <si>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</si>
  <si>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</si>
  <si>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</si>
  <si>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</si>
  <si>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</si>
  <si>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</si>
  <si>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</si>
  <si>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</si>
  <si>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</si>
  <si>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</si>
  <si>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</si>
  <si>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</si>
  <si>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</si>
  <si>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</si>
  <si>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</si>
  <si>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</si>
  <si>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</si>
  <si>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</si>
  <si>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</si>
  <si>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</si>
  <si>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</si>
  <si>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</si>
  <si>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</si>
  <si>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</si>
  <si>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</si>
  <si>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</si>
  <si>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</si>
  <si>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</si>
  <si>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</si>
  <si>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</si>
  <si>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</si>
  <si>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</si>
  <si>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</si>
  <si>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</si>
  <si>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</si>
  <si>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</si>
  <si>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</si>
  <si>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</si>
  <si>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</si>
  <si>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</si>
  <si>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</si>
  <si>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</si>
  <si>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</si>
  <si>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</si>
  <si>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</si>
  <si>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</si>
  <si>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</si>
  <si>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</si>
  <si>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</si>
  <si>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</si>
  <si>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</si>
  <si>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</si>
  <si>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</si>
  <si>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</si>
  <si>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</si>
  <si>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</si>
  <si>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</si>
  <si>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</si>
  <si>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</si>
  <si>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</si>
  <si>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</si>
  <si>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</si>
  <si>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</si>
  <si>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</si>
  <si>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</si>
  <si>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</si>
  <si>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</si>
  <si>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</si>
  <si>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</si>
  <si>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</si>
  <si>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</si>
  <si>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</si>
  <si>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</si>
  <si>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</si>
  <si>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</si>
  <si>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</si>
  <si>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</si>
  <si>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</si>
  <si>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</si>
  <si>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</si>
  <si>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</si>
  <si>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</si>
  <si>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</si>
  <si>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</si>
  <si>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</si>
  <si>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</si>
  <si>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</si>
  <si>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</si>
  <si>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</si>
  <si>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</si>
  <si>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</si>
  <si>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</si>
  <si>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</si>
  <si>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</si>
  <si>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</si>
  <si>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</si>
  <si>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</si>
  <si>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</si>
  <si>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</si>
  <si>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</si>
  <si>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</si>
  <si>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</si>
  <si>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</si>
  <si>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</si>
  <si>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</si>
  <si>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</si>
  <si>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</si>
  <si>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</si>
  <si>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</si>
  <si>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</si>
  <si>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</si>
  <si>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</si>
  <si>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</si>
  <si>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</si>
  <si>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</si>
  <si>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</si>
  <si>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</si>
  <si>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</si>
  <si>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</si>
  <si>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</si>
  <si>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</si>
  <si>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</si>
  <si>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</si>
  <si>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</si>
  <si>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</si>
  <si>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</si>
  <si>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</si>
  <si>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</si>
  <si>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</si>
  <si>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</si>
  <si>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</si>
  <si>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</si>
  <si>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</si>
  <si>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</si>
  <si>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</si>
  <si>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</si>
  <si>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</si>
  <si>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</si>
  <si>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</si>
  <si>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</si>
  <si>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</si>
  <si>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</si>
  <si>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</si>
  <si>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</si>
  <si>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</si>
  <si>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</si>
  <si>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</si>
  <si>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</si>
  <si>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</si>
  <si>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</si>
  <si>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</si>
  <si>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</si>
  <si>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</si>
  <si>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</si>
  <si>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</si>
  <si>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</si>
  <si>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</si>
  <si>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</si>
  <si>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</si>
  <si>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</si>
  <si>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</si>
  <si>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</si>
  <si>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</si>
  <si>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</si>
  <si>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</si>
  <si>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</si>
  <si>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</si>
  <si>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</si>
  <si>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</si>
  <si>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</si>
  <si>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</si>
  <si>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</si>
  <si>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</si>
  <si>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</si>
  <si>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</si>
  <si>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</si>
  <si>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</si>
  <si>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</si>
  <si>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</si>
  <si>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</si>
  <si>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</si>
  <si>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</si>
  <si>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</si>
  <si>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</si>
  <si>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</si>
  <si>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</si>
  <si>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</si>
  <si>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</si>
  <si>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</si>
  <si>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</si>
  <si>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</si>
  <si>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</si>
  <si>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</si>
  <si>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</si>
  <si>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</si>
  <si>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</si>
  <si>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</si>
  <si>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</si>
  <si>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</si>
  <si>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</si>
  <si>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</si>
  <si>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</si>
  <si>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</si>
  <si>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</si>
  <si>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</si>
  <si>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</si>
  <si>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</si>
  <si>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</si>
  <si>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</si>
  <si>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</si>
  <si>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</si>
  <si>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</si>
  <si>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</si>
  <si>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</si>
  <si>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</si>
  <si>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</si>
  <si>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</si>
  <si>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</si>
  <si>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</si>
  <si>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</si>
  <si>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</si>
  <si>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</si>
  <si>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</si>
  <si>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</si>
  <si>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</si>
  <si>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</si>
  <si>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</si>
  <si>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</si>
  <si>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</si>
  <si>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</si>
  <si>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</si>
  <si>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</si>
  <si>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</si>
  <si>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</si>
  <si>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</si>
  <si>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</si>
  <si>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</si>
  <si>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</si>
  <si>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</si>
  <si>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</si>
  <si>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</si>
  <si>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</si>
  <si>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</si>
  <si>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</si>
  <si>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</si>
  <si>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</si>
  <si>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</si>
  <si>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</si>
  <si>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</si>
  <si>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</si>
  <si>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</si>
  <si>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</si>
  <si>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</si>
  <si>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</si>
  <si>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</si>
  <si>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</si>
  <si>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</si>
  <si>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</si>
  <si>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</si>
  <si>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</si>
  <si>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</si>
  <si>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</si>
  <si>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</si>
  <si>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</si>
  <si>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</si>
  <si>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</si>
  <si>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</si>
  <si>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</si>
  <si>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</si>
  <si>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</si>
  <si>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</si>
  <si>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</si>
  <si>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</si>
  <si>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</si>
  <si>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</si>
  <si>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</si>
  <si>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</si>
  <si>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</si>
  <si>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</si>
  <si>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</si>
  <si>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</si>
  <si>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</si>
  <si>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</si>
  <si>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</si>
  <si>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</si>
  <si>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</si>
  <si>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</si>
  <si>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</si>
  <si>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</si>
  <si>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</si>
  <si>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</si>
  <si>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</si>
  <si>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</si>
  <si>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</si>
  <si>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</si>
  <si>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</si>
  <si>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</si>
  <si>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</si>
  <si>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</si>
  <si>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</si>
  <si>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</si>
  <si>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</si>
  <si>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</si>
  <si>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</si>
  <si>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</si>
  <si>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</si>
  <si>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</si>
  <si>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</si>
  <si>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</si>
  <si>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</si>
  <si>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</si>
  <si>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</si>
  <si>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</si>
  <si>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</si>
  <si>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</si>
  <si>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</si>
  <si>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</si>
  <si>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</si>
  <si>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</si>
  <si>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</si>
  <si>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</si>
  <si>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</si>
  <si>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</si>
  <si>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</si>
  <si>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</si>
  <si>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</si>
  <si>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</si>
  <si>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</si>
  <si>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</si>
  <si>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</si>
  <si>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</si>
  <si>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</si>
  <si>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</si>
  <si>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</si>
  <si>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</si>
  <si>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</si>
  <si>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</si>
  <si>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</si>
  <si>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</si>
  <si>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</si>
  <si>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</si>
  <si>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</si>
  <si>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</si>
  <si>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</si>
  <si>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</si>
  <si>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</si>
  <si>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</si>
  <si>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</si>
  <si>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</si>
  <si>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</si>
  <si>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</si>
  <si>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</si>
  <si>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</si>
  <si>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</si>
  <si>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</si>
  <si>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</si>
  <si>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</si>
  <si>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</si>
  <si>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</si>
  <si>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</si>
  <si>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</si>
  <si>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</si>
  <si>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</si>
  <si>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</si>
  <si>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</si>
  <si>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</si>
  <si>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</si>
  <si>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</si>
  <si>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</si>
  <si>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</si>
  <si>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</si>
  <si>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</si>
  <si>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</si>
  <si>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</si>
  <si>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</si>
  <si>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</si>
  <si>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</si>
  <si>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</si>
  <si>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</si>
  <si>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</si>
  <si>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</si>
  <si>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</si>
  <si>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</si>
  <si>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</si>
  <si>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</si>
  <si>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</si>
  <si>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</si>
  <si>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</si>
  <si>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</si>
  <si>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</si>
  <si>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</si>
  <si>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</si>
  <si>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</si>
  <si>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</si>
  <si>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</si>
  <si>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</si>
  <si>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</si>
  <si>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</si>
  <si>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</si>
  <si>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</si>
  <si>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</si>
  <si>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</si>
  <si>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</si>
  <si>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</si>
  <si>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</si>
  <si>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</si>
  <si>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</si>
  <si>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</si>
  <si>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</si>
  <si>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</si>
  <si>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</si>
  <si>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</si>
  <si>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</si>
  <si>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</si>
  <si>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</si>
  <si>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</si>
  <si>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</si>
  <si>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</si>
  <si>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</si>
  <si>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</si>
  <si>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</si>
  <si>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</si>
  <si>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</si>
  <si>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</si>
  <si>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</si>
  <si>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</si>
  <si>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</si>
  <si>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</si>
  <si>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</si>
  <si>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</si>
  <si>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</si>
  <si>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</si>
  <si>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</si>
  <si>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</si>
  <si>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</si>
  <si>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</si>
  <si>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</si>
  <si>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</si>
  <si>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</si>
  <si>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</si>
  <si>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</si>
  <si>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</si>
  <si>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</si>
  <si>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</si>
  <si>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</si>
  <si>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</si>
  <si>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</si>
  <si>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</si>
  <si>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</si>
  <si>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</si>
  <si>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</si>
  <si>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</si>
  <si>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</si>
  <si>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</si>
  <si>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</si>
  <si>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</si>
  <si>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</si>
  <si>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</si>
  <si>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</si>
  <si>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</si>
  <si>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</si>
  <si>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</si>
  <si>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</si>
  <si>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</si>
  <si>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</si>
  <si>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</si>
  <si>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</si>
  <si>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</si>
  <si>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</si>
  <si>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</si>
  <si>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</si>
  <si>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</si>
  <si>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</si>
  <si>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</si>
  <si>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</si>
  <si>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</si>
  <si>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</si>
  <si>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</si>
  <si>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</si>
  <si>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</si>
  <si>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</si>
  <si>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</si>
  <si>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</si>
  <si>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</si>
  <si>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</si>
  <si>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</si>
  <si>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</si>
  <si>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</si>
  <si>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</si>
  <si>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</si>
  <si>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</si>
  <si>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</si>
  <si>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</si>
  <si>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</si>
  <si>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</si>
  <si>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</si>
  <si>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</si>
  <si>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</si>
  <si>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</si>
  <si>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</si>
  <si>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</si>
  <si>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</si>
  <si>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</si>
  <si>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</si>
  <si>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</si>
  <si>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</si>
  <si>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</si>
  <si>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</si>
  <si>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</si>
  <si>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</si>
  <si>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</si>
  <si>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</si>
  <si>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</si>
  <si>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</si>
  <si>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</si>
  <si>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</si>
  <si>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</si>
  <si>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</si>
  <si>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</si>
  <si>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</si>
  <si>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</si>
  <si>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</si>
  <si>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</si>
  <si>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</si>
  <si>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</si>
  <si>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</si>
  <si>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</si>
  <si>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</si>
  <si>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</si>
  <si>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</si>
  <si>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</si>
  <si>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</si>
  <si>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</si>
  <si>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</si>
  <si>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</si>
  <si>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</si>
  <si>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</si>
  <si>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</si>
  <si>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</si>
  <si>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</si>
  <si>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</si>
  <si>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</si>
  <si>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</si>
  <si>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</si>
  <si>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</si>
  <si>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</si>
  <si>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</si>
  <si>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</si>
  <si>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</si>
  <si>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</si>
  <si>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</si>
  <si>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</si>
  <si>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</si>
  <si>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</si>
  <si>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</si>
  <si>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</si>
  <si>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</si>
  <si>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</si>
  <si>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</si>
  <si>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</si>
  <si>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</si>
  <si>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</si>
  <si>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</si>
  <si>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</si>
  <si>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</si>
  <si>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</si>
  <si>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</si>
  <si>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</si>
  <si>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</si>
  <si>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</si>
  <si>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</si>
  <si>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</si>
  <si>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</si>
  <si>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</si>
  <si>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</si>
  <si>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</si>
  <si>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</si>
  <si>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</si>
  <si>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</si>
  <si>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</si>
  <si>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</si>
  <si>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</si>
  <si>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</si>
  <si>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</si>
  <si>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</si>
  <si>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</si>
  <si>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</si>
  <si>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</si>
  <si>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</si>
  <si>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</si>
  <si>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</si>
  <si>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</si>
  <si>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</si>
  <si>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</si>
  <si>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</si>
  <si>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</si>
  <si>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</si>
  <si>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</si>
  <si>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</si>
  <si>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</si>
  <si>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</si>
  <si>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</si>
  <si>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</si>
  <si>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</si>
  <si>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</si>
  <si>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</si>
  <si>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</si>
  <si>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</si>
  <si>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</si>
  <si>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</si>
  <si>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</si>
  <si>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</si>
  <si>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</si>
  <si>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</si>
  <si>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</si>
  <si>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</si>
  <si>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</si>
  <si>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</si>
  <si>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</si>
  <si>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</si>
  <si>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</si>
  <si>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</si>
  <si>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</si>
  <si>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</si>
  <si>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</si>
  <si>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</si>
  <si>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</si>
  <si>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</si>
  <si>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</si>
  <si>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</si>
  <si>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</si>
  <si>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</si>
  <si>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</si>
  <si>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</si>
  <si>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</si>
  <si>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</si>
  <si>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</si>
  <si>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</si>
  <si>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</si>
  <si>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</si>
  <si>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</si>
  <si>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</si>
  <si>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</si>
  <si>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</si>
  <si>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</si>
  <si>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</si>
  <si>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</si>
  <si>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</si>
  <si>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</si>
  <si>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</si>
  <si>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</si>
  <si>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</si>
  <si>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</si>
  <si>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</si>
  <si>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</si>
  <si>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</si>
  <si>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</si>
  <si>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</si>
  <si>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</si>
  <si>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</si>
  <si>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</si>
  <si>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</si>
  <si>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</si>
  <si>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</si>
  <si>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</si>
  <si>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</si>
  <si>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</si>
  <si>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</si>
  <si>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</si>
  <si>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</si>
  <si>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</si>
  <si>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</si>
  <si>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</si>
  <si>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</si>
  <si>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</si>
  <si>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</si>
  <si>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</si>
  <si>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</si>
  <si>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</si>
  <si>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</si>
  <si>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</si>
  <si>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</si>
  <si>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</si>
  <si>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</si>
  <si>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</si>
  <si>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</si>
  <si>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</si>
  <si>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</si>
  <si>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</si>
  <si>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</si>
  <si>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</si>
  <si>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</si>
  <si>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</si>
  <si>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</si>
  <si>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</si>
  <si>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</si>
  <si>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</si>
  <si>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</si>
  <si>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</si>
  <si>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</si>
  <si>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</si>
  <si>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</si>
  <si>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</si>
  <si>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</si>
  <si>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</si>
  <si>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</si>
  <si>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</si>
  <si>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</si>
  <si>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</si>
  <si>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</si>
  <si>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</si>
  <si>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</si>
  <si>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</si>
  <si>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</si>
  <si>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</si>
  <si>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</si>
  <si>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</si>
  <si>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</si>
  <si>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</si>
  <si>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</si>
  <si>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</si>
  <si>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</si>
  <si>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</si>
  <si>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</si>
  <si>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</si>
  <si>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</si>
  <si>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</si>
  <si>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</si>
  <si>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</si>
  <si>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</si>
  <si>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</si>
  <si>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</si>
  <si>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</si>
  <si>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</si>
  <si>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</si>
  <si>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</si>
  <si>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</si>
  <si>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</si>
  <si>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</si>
  <si>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</si>
  <si>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</si>
  <si>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</si>
  <si>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</si>
  <si>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</si>
  <si>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</si>
  <si>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</si>
  <si>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</si>
  <si>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</si>
  <si>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</si>
  <si>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</si>
  <si>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</si>
  <si>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</si>
  <si>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</si>
  <si>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</si>
  <si>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</si>
  <si>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</si>
  <si>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</si>
  <si>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</si>
  <si>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</si>
  <si>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</si>
  <si>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</si>
  <si>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</si>
  <si>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</si>
  <si>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</si>
  <si>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</si>
  <si>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</si>
  <si>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</si>
  <si>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</si>
  <si>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</si>
  <si>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</si>
  <si>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</si>
  <si>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</si>
  <si>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</si>
  <si>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</si>
  <si>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</si>
  <si>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</si>
  <si>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</si>
  <si>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</si>
  <si>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</si>
  <si>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</si>
  <si>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</si>
  <si>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</si>
  <si>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</si>
  <si>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</si>
  <si>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</si>
  <si>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</si>
  <si>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</si>
  <si>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</si>
  <si>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</si>
  <si>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</si>
  <si>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</si>
  <si>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</si>
  <si>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</si>
  <si>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</si>
  <si>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</si>
  <si>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</si>
  <si>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</si>
  <si>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</si>
  <si>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</si>
  <si>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</si>
  <si>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</si>
  <si>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</si>
  <si>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</si>
  <si>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</si>
  <si>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</si>
  <si>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</si>
  <si>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</si>
  <si>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</si>
  <si>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</si>
  <si>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</si>
  <si>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</si>
  <si>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</si>
  <si>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</si>
  <si>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</si>
  <si>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</si>
  <si>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</si>
  <si>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</si>
  <si>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</si>
  <si>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</si>
  <si>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</si>
  <si>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</si>
  <si>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</si>
  <si>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</si>
  <si>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</si>
  <si>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</si>
  <si>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</si>
  <si>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</si>
  <si>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</si>
  <si>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</si>
  <si>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</si>
  <si>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</si>
  <si>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</si>
  <si>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</si>
  <si>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</si>
  <si>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</si>
  <si>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</si>
  <si>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</si>
  <si>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</si>
  <si>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</si>
  <si>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</si>
  <si>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</si>
  <si>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</si>
  <si>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</si>
  <si>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</si>
  <si>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</si>
  <si>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</si>
  <si>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</si>
  <si>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</si>
  <si>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</si>
  <si>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</si>
  <si>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</si>
  <si>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</si>
  <si>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</si>
  <si>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</si>
  <si>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</si>
  <si>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</si>
  <si>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</si>
  <si>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</si>
  <si>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</si>
  <si>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</si>
  <si>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</si>
  <si>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</si>
  <si>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</si>
  <si>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</si>
  <si>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</si>
  <si>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</si>
  <si>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</si>
  <si>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</si>
  <si>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</si>
  <si>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</si>
  <si>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</si>
  <si>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</si>
  <si>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</si>
  <si>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</si>
  <si>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</si>
  <si>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</si>
  <si>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</si>
  <si>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</si>
  <si>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</si>
  <si>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</si>
  <si>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</si>
  <si>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</si>
  <si>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</si>
  <si>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</si>
  <si>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</si>
  <si>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</si>
  <si>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</si>
  <si>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</si>
  <si>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</si>
  <si>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</si>
  <si>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</si>
  <si>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</si>
  <si>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</si>
  <si>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</si>
  <si>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</si>
  <si>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</si>
  <si>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</si>
  <si>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</si>
  <si>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</si>
  <si>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</si>
  <si>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</si>
  <si>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</si>
  <si>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</si>
  <si>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</si>
  <si>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</si>
  <si>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</si>
  <si>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</si>
  <si>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</si>
  <si>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</si>
  <si>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</si>
  <si>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</si>
  <si>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</si>
  <si>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</si>
  <si>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</si>
  <si>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</si>
  <si>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</si>
  <si>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</si>
  <si>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</si>
  <si>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</si>
  <si>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</si>
  <si>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</si>
  <si>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</si>
  <si>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</si>
  <si>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</si>
  <si>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</si>
  <si>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</si>
  <si>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</si>
  <si>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</si>
  <si>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</si>
  <si>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</si>
  <si>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</si>
  <si>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</si>
  <si>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</si>
  <si>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</si>
  <si>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</si>
  <si>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</si>
  <si>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</si>
  <si>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</si>
  <si>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</si>
  <si>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</si>
  <si>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</si>
  <si>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</si>
  <si>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</si>
  <si>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</si>
  <si>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</si>
  <si>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</si>
  <si>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</si>
  <si>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</si>
  <si>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</si>
  <si>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</si>
  <si>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</si>
  <si>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</si>
  <si>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</si>
  <si>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</si>
  <si>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</si>
  <si>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</si>
  <si>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</si>
  <si>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</si>
  <si>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</si>
  <si>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</si>
  <si>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</si>
  <si>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</si>
  <si>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</si>
  <si>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</si>
  <si>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</si>
  <si>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</si>
  <si>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</si>
  <si>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</si>
  <si>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</si>
  <si>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</si>
  <si>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</si>
  <si>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</si>
  <si>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</si>
  <si>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</si>
  <si>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</si>
  <si>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</si>
  <si>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</si>
  <si>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</si>
  <si>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</si>
  <si>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</si>
  <si>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</si>
  <si>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</si>
  <si>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</si>
  <si>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</si>
  <si>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</si>
  <si>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</si>
  <si>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</si>
  <si>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</si>
  <si>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</si>
  <si>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</si>
  <si>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</si>
  <si>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</si>
  <si>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</si>
  <si>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</si>
  <si>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</si>
  <si>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</si>
  <si>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</si>
  <si>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</si>
  <si>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</si>
  <si>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</si>
  <si>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</si>
  <si>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</si>
  <si>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</si>
  <si>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</si>
  <si>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</si>
  <si>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</si>
  <si>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</si>
  <si>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</si>
  <si>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</si>
  <si>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</si>
  <si>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</si>
  <si>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</si>
  <si>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</si>
  <si>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</si>
  <si>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</si>
  <si>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</si>
  <si>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</si>
  <si>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</si>
  <si>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</si>
  <si>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</si>
  <si>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</si>
  <si>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</si>
  <si>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</si>
  <si>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</si>
  <si>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</si>
  <si>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</si>
  <si>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</si>
  <si>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</si>
  <si>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</si>
  <si>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</si>
  <si>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</si>
  <si>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</si>
  <si>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</si>
  <si>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</si>
  <si>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</si>
  <si>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</si>
  <si>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</si>
  <si>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</si>
  <si>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</si>
  <si>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</si>
  <si>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</si>
  <si>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</si>
  <si>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</si>
  <si>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</si>
  <si>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</si>
  <si>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</si>
  <si>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</si>
  <si>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</si>
  <si>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</si>
  <si>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</si>
  <si>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</si>
  <si>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</si>
  <si>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</si>
  <si>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</si>
  <si>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</si>
  <si>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</si>
  <si>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</si>
  <si>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</si>
  <si>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</si>
  <si>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</si>
  <si>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</si>
  <si>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</si>
  <si>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</si>
  <si>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</si>
  <si>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</si>
  <si>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</si>
  <si>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</si>
  <si>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</si>
  <si>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</si>
  <si>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</si>
  <si>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</si>
  <si>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</si>
  <si>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</si>
  <si>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</si>
  <si>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</si>
  <si>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</si>
  <si>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</si>
  <si>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</si>
  <si>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</si>
  <si>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</si>
  <si>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</si>
  <si>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</si>
  <si>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</si>
  <si>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</si>
  <si>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</si>
  <si>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</si>
  <si>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</si>
  <si>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</si>
  <si>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</si>
  <si>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</si>
  <si>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</si>
  <si>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</si>
  <si>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</si>
  <si>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</si>
  <si>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</si>
  <si>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</si>
  <si>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</si>
  <si>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</si>
  <si>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</si>
  <si>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</si>
  <si>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</si>
  <si>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</si>
  <si>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</si>
  <si>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</si>
  <si>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</si>
  <si>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</si>
  <si>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</si>
  <si>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</si>
  <si>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</si>
  <si>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</si>
  <si>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</si>
  <si>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</si>
  <si>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</si>
  <si>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</si>
  <si>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</si>
  <si>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</si>
  <si>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</si>
  <si>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</si>
  <si>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</si>
  <si>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</si>
  <si>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</si>
  <si>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</si>
  <si>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</si>
  <si>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</si>
  <si>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</si>
  <si>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</si>
  <si>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</si>
  <si>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</si>
  <si>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</si>
  <si>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</si>
  <si>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</si>
  <si>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</si>
  <si>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</si>
  <si>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</si>
  <si>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</si>
  <si>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</si>
  <si>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</si>
  <si>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</si>
  <si>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</si>
  <si>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</si>
  <si>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</si>
  <si>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</si>
  <si>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</si>
  <si>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</si>
  <si>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</si>
  <si>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</si>
  <si>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</si>
  <si>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</si>
  <si>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</si>
  <si>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</si>
  <si>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</si>
  <si>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</si>
  <si>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</si>
  <si>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</si>
  <si>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</si>
  <si>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</si>
  <si>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</si>
  <si>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</si>
  <si>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</si>
  <si>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</si>
  <si>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</si>
  <si>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</si>
  <si>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</si>
  <si>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</si>
  <si>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</si>
  <si>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</si>
  <si>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</si>
  <si>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</si>
  <si>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</si>
  <si>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</si>
  <si>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</si>
  <si>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</si>
  <si>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</si>
  <si>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</si>
  <si>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</si>
  <si>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</si>
  <si>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</si>
  <si>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</si>
  <si>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</si>
  <si>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</si>
  <si>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</si>
  <si>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</si>
  <si>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</si>
  <si>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</si>
  <si>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</si>
  <si>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</si>
  <si>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</si>
  <si>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</si>
  <si>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</si>
  <si>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</si>
  <si>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</si>
  <si>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</si>
  <si>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</si>
  <si>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</si>
  <si>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</si>
  <si>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</si>
  <si>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</si>
  <si>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</si>
  <si>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</si>
  <si>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</si>
  <si>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</si>
  <si>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</si>
  <si>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</si>
  <si>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</si>
  <si>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</si>
  <si>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</si>
  <si>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</si>
  <si>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</si>
  <si>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</si>
  <si>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</si>
  <si>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</si>
  <si>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</si>
  <si>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</si>
  <si>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</si>
  <si>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</si>
  <si>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</si>
  <si>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</si>
  <si>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</si>
  <si>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</si>
  <si>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</si>
  <si>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</si>
  <si>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</si>
  <si>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</si>
  <si>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</si>
  <si>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</si>
  <si>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</si>
  <si>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</si>
  <si>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</si>
  <si>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</si>
  <si>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</si>
  <si>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</si>
  <si>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</si>
  <si>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</si>
  <si>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</si>
  <si>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</si>
  <si>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</si>
  <si>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</si>
  <si>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</si>
  <si>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</si>
  <si>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</si>
  <si>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</si>
  <si>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</si>
  <si>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</si>
  <si>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</si>
  <si>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</si>
  <si>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</si>
  <si>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</si>
  <si>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</si>
  <si>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</si>
  <si>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</si>
  <si>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</si>
  <si>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</si>
  <si>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</si>
  <si>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</si>
  <si>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</si>
  <si>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</si>
  <si>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</si>
  <si>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</si>
  <si>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</si>
  <si>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</si>
  <si>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</si>
  <si>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</si>
  <si>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</si>
  <si>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</si>
  <si>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</si>
  <si>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</si>
  <si>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</si>
  <si>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</si>
  <si>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</si>
  <si>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</si>
  <si>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</si>
  <si>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</si>
  <si>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</si>
  <si>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</si>
  <si>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</si>
  <si>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</si>
  <si>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</si>
  <si>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</si>
  <si>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</si>
  <si>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</si>
  <si>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</si>
  <si>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</si>
  <si>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</si>
  <si>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</si>
  <si>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</si>
  <si>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</si>
  <si>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</si>
  <si>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</si>
  <si>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</si>
  <si>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</si>
  <si>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</si>
  <si>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</si>
  <si>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</si>
  <si>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</si>
  <si>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</si>
  <si>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</si>
  <si>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</si>
  <si>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</si>
  <si>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</si>
  <si>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</si>
  <si>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</si>
  <si>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</si>
  <si>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</si>
  <si>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</si>
  <si>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</si>
  <si>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</si>
  <si>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</si>
  <si>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</si>
  <si>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</si>
  <si>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</si>
  <si>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</si>
  <si>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</si>
  <si>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</si>
  <si>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</si>
  <si>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</si>
  <si>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</si>
  <si>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</si>
  <si>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</si>
  <si>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</si>
  <si>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</si>
  <si>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</si>
  <si>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</si>
  <si>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</si>
  <si>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</si>
  <si>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</si>
  <si>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</si>
  <si>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</si>
  <si>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</si>
  <si>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</si>
  <si>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</si>
  <si>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</si>
  <si>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</si>
  <si>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</si>
  <si>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</si>
  <si>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</si>
  <si>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</si>
  <si>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</si>
  <si>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</si>
  <si>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</si>
  <si>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</si>
  <si>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</si>
  <si>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</si>
  <si>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</si>
  <si>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</si>
  <si>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</si>
  <si>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</si>
  <si>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</si>
  <si>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</si>
  <si>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</si>
  <si>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</si>
  <si>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</si>
  <si>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</si>
  <si>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</si>
  <si>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</si>
  <si>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</si>
  <si>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</si>
  <si>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</si>
  <si>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</si>
  <si>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</si>
  <si>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</si>
  <si>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</si>
  <si>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</si>
  <si>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</si>
  <si>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</si>
  <si>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</si>
  <si>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</si>
  <si>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</si>
  <si>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</si>
  <si>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</si>
  <si>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</si>
  <si>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</si>
  <si>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</si>
  <si>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</si>
  <si>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</si>
  <si>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</si>
  <si>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</si>
  <si>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</si>
  <si>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</si>
  <si>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</si>
  <si>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</si>
  <si>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</si>
  <si>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</si>
  <si>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</si>
  <si>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</si>
  <si>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</si>
  <si>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</si>
  <si>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</si>
  <si>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</si>
  <si>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</si>
  <si>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</si>
  <si>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</si>
  <si>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</si>
  <si>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</si>
  <si>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</si>
  <si>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</si>
  <si>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</si>
  <si>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</si>
  <si>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</si>
  <si>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</si>
  <si>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</si>
  <si>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</si>
  <si>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</si>
  <si>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</si>
  <si>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</si>
  <si>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</si>
  <si>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</si>
  <si>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</si>
  <si>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</si>
  <si>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</si>
  <si>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</si>
  <si>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</si>
  <si>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</si>
  <si>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</si>
  <si>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</si>
  <si>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</si>
  <si>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</si>
  <si>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</si>
  <si>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</si>
  <si>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</si>
  <si>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</si>
  <si>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</si>
  <si>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</si>
  <si>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</si>
  <si>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</si>
  <si>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</si>
  <si>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</si>
  <si>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</si>
  <si>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</si>
  <si>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</si>
  <si>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</si>
  <si>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</si>
  <si>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</si>
  <si>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</si>
  <si>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</si>
  <si>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</si>
  <si>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</si>
  <si>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</si>
  <si>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</si>
  <si>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</si>
  <si>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</si>
  <si>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</si>
  <si>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</si>
  <si>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</si>
  <si>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</si>
  <si>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</si>
  <si>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</si>
  <si>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</si>
  <si>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</si>
  <si>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</si>
  <si>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</si>
  <si>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</si>
  <si>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</si>
  <si>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</si>
  <si>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</si>
  <si>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</si>
  <si>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</si>
  <si>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</si>
  <si>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</si>
  <si>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</si>
  <si>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</si>
  <si>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</si>
  <si>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</si>
  <si>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</si>
  <si>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</si>
  <si>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</si>
  <si>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</si>
  <si>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</si>
  <si>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</si>
  <si>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</si>
  <si>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</si>
  <si>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</si>
  <si>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</si>
  <si>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</si>
  <si>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</si>
  <si>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</si>
  <si>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</si>
  <si>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</si>
  <si>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</si>
  <si>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</si>
  <si>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</si>
  <si>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</si>
  <si>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</si>
  <si>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</si>
  <si>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</si>
  <si>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</si>
  <si>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</si>
  <si>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</si>
  <si>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</si>
  <si>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</si>
  <si>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</si>
  <si>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</si>
  <si>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</si>
  <si>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</si>
  <si>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</si>
  <si>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</si>
  <si>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</si>
  <si>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</si>
  <si>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</si>
  <si>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</si>
  <si>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</si>
  <si>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</si>
  <si>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</si>
  <si>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</si>
  <si>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</si>
  <si>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</si>
  <si>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</si>
  <si>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</si>
  <si>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</si>
  <si>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</si>
  <si>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</si>
  <si>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</si>
  <si>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</si>
  <si>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</si>
  <si>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</si>
  <si>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</si>
  <si>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</si>
  <si>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</si>
  <si>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</si>
  <si>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</si>
  <si>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</si>
  <si>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</si>
  <si>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</si>
  <si>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</si>
  <si>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</si>
  <si>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</si>
  <si>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</si>
  <si>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</si>
  <si>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</si>
  <si>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</si>
  <si>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</si>
  <si>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</si>
  <si>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</si>
  <si>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</si>
  <si>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</si>
  <si>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</si>
  <si>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</si>
  <si>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</si>
  <si>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</si>
  <si>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</si>
  <si>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</si>
  <si>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</si>
  <si>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</si>
  <si>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</si>
  <si>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</si>
  <si>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</si>
  <si>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</si>
  <si>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</si>
  <si>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</si>
  <si>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</si>
  <si>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</si>
  <si>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</si>
  <si>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</si>
  <si>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</si>
  <si>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</si>
  <si>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</si>
  <si>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</si>
  <si>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</si>
  <si>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</si>
  <si>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</si>
  <si>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</si>
  <si>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</si>
  <si>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</si>
  <si>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</si>
  <si>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</si>
  <si>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</si>
  <si>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</si>
  <si>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</si>
  <si>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</si>
  <si>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</si>
  <si>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</si>
  <si>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</si>
  <si>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</si>
  <si>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</si>
  <si>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</si>
  <si>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</si>
  <si>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</si>
  <si>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</si>
  <si>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</si>
  <si>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</si>
  <si>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</si>
  <si>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</si>
  <si>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</si>
  <si>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</si>
  <si>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</si>
  <si>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</si>
  <si>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</si>
  <si>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</si>
  <si>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</si>
  <si>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</si>
  <si>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</si>
  <si>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</si>
  <si>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</si>
  <si>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</si>
  <si>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</si>
  <si>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</si>
  <si>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</si>
  <si>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</si>
  <si>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</si>
  <si>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</si>
  <si>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</si>
  <si>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</si>
  <si>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</si>
  <si>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</si>
  <si>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</si>
  <si>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</si>
  <si>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</si>
  <si>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</si>
  <si>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</si>
  <si>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</si>
  <si>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</si>
  <si>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</si>
  <si>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</si>
  <si>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</si>
  <si>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</si>
  <si>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</si>
  <si>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</si>
  <si>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</si>
  <si>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</si>
  <si>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</si>
  <si>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</si>
  <si>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</si>
  <si>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</si>
  <si>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</si>
  <si>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</si>
  <si>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</si>
  <si>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</si>
  <si>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</si>
  <si>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</si>
  <si>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</si>
  <si>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</si>
  <si>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</si>
  <si>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</si>
  <si>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</si>
  <si>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</si>
  <si>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</si>
  <si>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</si>
  <si>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</si>
  <si>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</si>
  <si>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</si>
  <si>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</si>
  <si>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</si>
  <si>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</si>
  <si>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</si>
  <si>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</si>
  <si>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</si>
  <si>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</si>
  <si>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</si>
  <si>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</si>
  <si>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</si>
  <si>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</si>
  <si>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</si>
  <si>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</si>
  <si>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</si>
  <si>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</si>
  <si>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</si>
  <si>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</si>
  <si>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</si>
  <si>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</si>
  <si>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</si>
  <si>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</si>
  <si>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</si>
  <si>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</si>
  <si>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</si>
  <si>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</si>
  <si>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</si>
  <si>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</si>
  <si>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</si>
  <si>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</si>
  <si>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</si>
  <si>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</si>
  <si>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</si>
  <si>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</si>
  <si>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</si>
  <si>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</si>
  <si>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</si>
  <si>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</si>
  <si>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</si>
  <si>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</si>
  <si>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</si>
  <si>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</si>
  <si>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</si>
  <si>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</si>
  <si>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</si>
  <si>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</si>
  <si>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</si>
  <si>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</si>
  <si>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</si>
  <si>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</si>
  <si>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</si>
  <si>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</si>
  <si>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</si>
  <si>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</si>
  <si>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</si>
  <si>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</si>
  <si>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</si>
  <si>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</si>
  <si>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</si>
  <si>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</si>
  <si>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</si>
  <si>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</si>
  <si>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</si>
  <si>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</si>
  <si>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</si>
  <si>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</si>
  <si>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</si>
  <si>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</si>
  <si>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</si>
  <si>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</si>
  <si>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</si>
  <si>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</si>
  <si>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</si>
  <si>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</si>
  <si>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</si>
  <si>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</si>
  <si>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</si>
  <si>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</si>
  <si>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</si>
  <si>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</si>
  <si>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</si>
  <si>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</si>
  <si>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</si>
  <si>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</si>
  <si>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</si>
  <si>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</si>
  <si>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</si>
  <si>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</si>
  <si>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</si>
  <si>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</si>
  <si>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</si>
  <si>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</si>
  <si>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</si>
  <si>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</si>
  <si>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</si>
  <si>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</si>
  <si>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</si>
  <si>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</si>
  <si>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</si>
  <si>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</si>
  <si>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</si>
  <si>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</si>
  <si>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</si>
  <si>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</si>
  <si>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</si>
  <si>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</si>
  <si>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</si>
  <si>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</si>
  <si>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</si>
  <si>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</si>
  <si>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</si>
  <si>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</si>
  <si>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</si>
  <si>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</si>
  <si>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</si>
  <si>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</si>
  <si>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</si>
  <si>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</si>
  <si>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</si>
  <si>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</si>
  <si>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</si>
  <si>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</si>
  <si>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</si>
  <si>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</si>
  <si>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</si>
  <si>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</si>
  <si>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</si>
  <si>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</si>
  <si>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</si>
  <si>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</si>
  <si>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</si>
  <si>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</si>
  <si>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</si>
  <si>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</si>
  <si>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</si>
  <si>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</si>
  <si>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</si>
  <si>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</si>
  <si>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</si>
  <si>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</si>
  <si>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</si>
  <si>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</si>
  <si>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</si>
  <si>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</si>
  <si>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</si>
  <si>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</si>
  <si>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</si>
  <si>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</si>
  <si>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</si>
  <si>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</si>
  <si>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</si>
  <si>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</si>
  <si>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</si>
  <si>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</si>
  <si>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</si>
  <si>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</si>
  <si>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</si>
  <si>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</si>
  <si>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</si>
  <si>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</si>
  <si>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</si>
  <si>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</si>
  <si>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</si>
  <si>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</si>
  <si>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</si>
  <si>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</si>
  <si>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</si>
  <si>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</si>
  <si>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</si>
  <si>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</si>
  <si>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</si>
  <si>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</si>
  <si>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</si>
  <si>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</si>
  <si>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</si>
  <si>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</si>
  <si>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</si>
  <si>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</si>
  <si>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</si>
  <si>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</si>
  <si>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</si>
  <si>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</si>
  <si>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</si>
  <si>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</si>
  <si>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</si>
  <si>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</si>
  <si>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</si>
  <si>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</si>
  <si>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</si>
  <si>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</si>
  <si>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</si>
  <si>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</si>
  <si>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</si>
  <si>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</si>
  <si>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</si>
  <si>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</si>
  <si>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</si>
  <si>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</si>
  <si>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</si>
  <si>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</si>
  <si>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</si>
  <si>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</si>
  <si>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</si>
  <si>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</si>
  <si>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</si>
  <si>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</si>
  <si>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</si>
  <si>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</si>
  <si>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</si>
  <si>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</si>
  <si>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</si>
  <si>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</si>
  <si>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</si>
  <si>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</si>
  <si>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</si>
  <si>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</si>
  <si>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</si>
  <si>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</si>
  <si>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</si>
  <si>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</si>
  <si>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</si>
  <si>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</si>
  <si>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</si>
  <si>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</si>
  <si>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</si>
  <si>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</si>
  <si>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</si>
  <si>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</si>
  <si>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</si>
  <si>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</si>
  <si>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</si>
  <si>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</si>
  <si>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</si>
  <si>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</si>
  <si>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</si>
  <si>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</si>
  <si>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</si>
  <si>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</si>
  <si>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</si>
  <si>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</si>
  <si>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</si>
  <si>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</si>
  <si>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</si>
  <si>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</si>
  <si>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</si>
  <si>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</si>
  <si>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</si>
  <si>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</si>
  <si>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</si>
  <si>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</si>
  <si>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</si>
  <si>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</si>
  <si>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</si>
  <si>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</si>
  <si>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</si>
  <si>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</si>
  <si>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</si>
  <si>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</si>
  <si>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</si>
  <si>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</si>
  <si>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</si>
  <si>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</si>
  <si>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</si>
  <si>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</si>
  <si>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</si>
  <si>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</si>
  <si>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</si>
  <si>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</si>
  <si>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</si>
  <si>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</si>
  <si>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</si>
  <si>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</si>
  <si>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</si>
  <si>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</si>
  <si>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</si>
  <si>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</si>
  <si>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</si>
  <si>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</si>
  <si>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</si>
  <si>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</si>
  <si>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</si>
  <si>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</si>
  <si>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</si>
  <si>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</si>
  <si>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</si>
  <si>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</si>
  <si>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</si>
  <si>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</si>
  <si>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</si>
  <si>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</si>
  <si>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</si>
  <si>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</si>
  <si>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</si>
  <si>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</si>
  <si>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</si>
  <si>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</si>
  <si>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</si>
  <si>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</si>
  <si>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</si>
  <si>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</si>
  <si>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</si>
  <si>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</si>
  <si>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</si>
  <si>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</si>
  <si>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</si>
  <si>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</si>
  <si>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</si>
  <si>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</si>
  <si>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</si>
  <si>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</si>
  <si>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</si>
  <si>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</si>
  <si>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</si>
  <si>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</si>
  <si>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</si>
  <si>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</si>
  <si>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</si>
  <si>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</si>
  <si>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</si>
  <si>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</si>
  <si>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</si>
  <si>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</si>
  <si>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</si>
  <si>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</si>
  <si>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</si>
  <si>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</si>
  <si>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</si>
  <si>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</si>
  <si>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</si>
  <si>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</si>
  <si>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</si>
  <si>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</si>
  <si>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</si>
  <si>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</si>
  <si>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</si>
  <si>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</si>
  <si>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</si>
  <si>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</si>
  <si>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</si>
  <si>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</si>
  <si>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</si>
  <si>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</si>
  <si>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</si>
  <si>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</si>
  <si>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</si>
  <si>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</si>
  <si>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</si>
  <si>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</si>
  <si>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</si>
  <si>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</si>
  <si>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</si>
  <si>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</si>
  <si>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</si>
  <si>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</si>
  <si>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</si>
  <si>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</si>
  <si>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</si>
  <si>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</si>
  <si>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</si>
  <si>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</si>
  <si>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</si>
  <si>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</si>
  <si>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</si>
  <si>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</si>
  <si>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</si>
  <si>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</si>
  <si>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</si>
  <si>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</si>
  <si>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</si>
  <si>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</si>
  <si>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</si>
  <si>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</si>
  <si>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</si>
  <si>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</si>
  <si>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</si>
  <si>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</si>
  <si>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</si>
  <si>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</si>
  <si>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</si>
  <si>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</si>
  <si>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</si>
  <si>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</si>
  <si>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</si>
  <si>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</si>
  <si>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</si>
  <si>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</si>
  <si>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</si>
  <si>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</si>
  <si>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</si>
  <si>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</si>
  <si>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</si>
  <si>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</si>
  <si>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</si>
  <si>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</si>
  <si>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</si>
  <si>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</si>
  <si>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</si>
  <si>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</si>
  <si>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</si>
  <si>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</si>
  <si>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</si>
  <si>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</si>
  <si>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</si>
  <si>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</si>
  <si>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</si>
  <si>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</si>
  <si>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</si>
  <si>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</si>
  <si>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</si>
  <si>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</si>
  <si>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</si>
  <si>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</si>
  <si>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</si>
  <si>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</si>
  <si>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</si>
  <si>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</si>
  <si>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</si>
  <si>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</si>
  <si>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</si>
  <si>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</si>
  <si>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</si>
  <si>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</si>
  <si>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</si>
  <si>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</si>
  <si>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</si>
  <si>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</si>
  <si>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</si>
  <si>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</si>
  <si>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</si>
  <si>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</si>
  <si>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</si>
  <si>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</si>
  <si>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</si>
  <si>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</si>
  <si>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</si>
  <si>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</si>
  <si>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</si>
  <si>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</si>
  <si>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</si>
  <si>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</si>
  <si>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</si>
  <si>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</si>
  <si>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</si>
  <si>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</si>
  <si>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</si>
  <si>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</si>
  <si>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</si>
  <si>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</si>
  <si>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</si>
  <si>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</si>
  <si>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</si>
  <si>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</si>
  <si>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</si>
  <si>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</si>
  <si>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</si>
  <si>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</si>
  <si>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</si>
  <si>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</si>
  <si>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</si>
  <si>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</si>
  <si>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</si>
  <si>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</si>
  <si>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</si>
  <si>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</si>
  <si>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</si>
  <si>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</si>
  <si>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</si>
  <si>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</si>
  <si>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</si>
  <si>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</si>
  <si>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</si>
  <si>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</si>
  <si>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</si>
  <si>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</si>
  <si>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</si>
  <si>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</si>
  <si>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</si>
  <si>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</si>
  <si>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</si>
  <si>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</si>
  <si>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</si>
  <si>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</si>
  <si>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</si>
  <si>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</si>
  <si>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</si>
  <si>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</si>
  <si>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</si>
  <si>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</si>
  <si>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</si>
  <si>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</si>
  <si>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</si>
  <si>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</si>
  <si>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</si>
  <si>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</si>
  <si>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</si>
  <si>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</si>
  <si>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</si>
  <si>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</si>
  <si>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</si>
  <si>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</si>
  <si>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</si>
  <si>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</si>
  <si>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</si>
  <si>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</si>
  <si>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</si>
  <si>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</si>
  <si>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</si>
  <si>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</si>
  <si>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</si>
  <si>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</si>
  <si>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</si>
  <si>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</si>
  <si>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</si>
  <si>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</si>
  <si>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</si>
  <si>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</si>
  <si>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</si>
  <si>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</si>
  <si>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</si>
  <si>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</si>
  <si>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</si>
  <si>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</si>
  <si>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</si>
  <si>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</si>
  <si>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</si>
  <si>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</si>
  <si>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</si>
  <si>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</si>
  <si>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</si>
  <si>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</si>
  <si>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</si>
  <si>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</si>
  <si>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</si>
  <si>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</si>
  <si>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</si>
  <si>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</si>
  <si>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</si>
  <si>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</si>
  <si>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</si>
  <si>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</si>
  <si>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</si>
  <si>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</si>
  <si>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</si>
  <si>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</si>
  <si>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</si>
  <si>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</si>
  <si>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</si>
  <si>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</si>
  <si>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</si>
  <si>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</si>
  <si>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</si>
  <si>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</si>
  <si>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</si>
  <si>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</si>
  <si>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</si>
  <si>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</si>
  <si>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</si>
  <si>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</si>
  <si>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</si>
  <si>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</si>
  <si>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</si>
  <si>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</si>
  <si>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</si>
  <si>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</si>
  <si>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</si>
  <si>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</si>
  <si>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</si>
  <si>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</si>
  <si>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</si>
  <si>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</si>
  <si>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</si>
  <si>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</si>
  <si>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</si>
  <si>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</si>
  <si>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</si>
  <si>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</si>
  <si>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</si>
  <si>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</si>
  <si>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</si>
  <si>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</si>
  <si>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</si>
  <si>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</si>
  <si>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</si>
  <si>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</si>
  <si>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</si>
  <si>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</si>
  <si>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</si>
  <si>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</si>
  <si>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</si>
  <si>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</si>
  <si>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</si>
  <si>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</si>
  <si>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</si>
  <si>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</si>
  <si>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</si>
  <si>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</si>
  <si>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</si>
  <si>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</si>
  <si>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</si>
  <si>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</si>
  <si>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</si>
  <si>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</si>
  <si>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</si>
  <si>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</si>
  <si>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</si>
  <si>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</si>
  <si>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</si>
  <si>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</si>
  <si>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</si>
  <si>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</si>
  <si>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</si>
  <si>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</si>
  <si>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</si>
  <si>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</si>
  <si>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</si>
  <si>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</si>
  <si>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</si>
  <si>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</si>
  <si>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</si>
  <si>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</si>
  <si>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</si>
  <si>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</si>
  <si>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</si>
  <si>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</si>
  <si>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</si>
  <si>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</si>
  <si>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</si>
  <si>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</si>
  <si>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</si>
  <si>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</si>
  <si>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</si>
  <si>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</si>
  <si>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</si>
  <si>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</si>
  <si>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</si>
  <si>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</si>
  <si>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</si>
  <si>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</si>
  <si>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</si>
  <si>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</si>
  <si>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</si>
  <si>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</si>
  <si>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</si>
  <si>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</si>
  <si>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</si>
  <si>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</si>
  <si>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</si>
  <si>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</si>
  <si>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</si>
  <si>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</si>
  <si>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</si>
  <si>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</si>
  <si>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</si>
  <si>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</si>
  <si>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</si>
  <si>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</si>
  <si>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</si>
  <si>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</si>
  <si>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</si>
  <si>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</si>
  <si>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</si>
  <si>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</si>
  <si>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</si>
  <si>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</si>
  <si>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</si>
  <si>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</si>
  <si>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</si>
  <si>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</si>
  <si>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</si>
  <si>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</si>
  <si>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</si>
  <si>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</si>
  <si>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</si>
  <si>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</si>
  <si>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</si>
  <si>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</si>
  <si>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</si>
  <si>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</si>
  <si>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</si>
  <si>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</si>
  <si>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</si>
  <si>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</si>
  <si>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</si>
  <si>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</si>
  <si>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</si>
  <si>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</si>
  <si>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</si>
  <si>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</si>
  <si>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</si>
  <si>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</si>
  <si>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</si>
  <si>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</si>
  <si>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</si>
  <si>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</si>
  <si>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</si>
  <si>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</si>
  <si>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</si>
  <si>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</si>
  <si>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</si>
  <si>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</si>
  <si>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</si>
  <si>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</si>
  <si>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</si>
  <si>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</si>
  <si>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</si>
  <si>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</si>
  <si>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</si>
  <si>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</si>
  <si>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</si>
  <si>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</si>
  <si>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</si>
  <si>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</si>
  <si>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</si>
  <si>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</si>
  <si>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</si>
  <si>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</si>
  <si>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</si>
  <si>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</si>
  <si>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</si>
  <si>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</si>
  <si>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</si>
  <si>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</si>
  <si>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</si>
  <si>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</si>
  <si>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</si>
  <si>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</si>
  <si>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</si>
  <si>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</si>
  <si>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</si>
  <si>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</si>
  <si>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</si>
  <si>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</si>
  <si>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</si>
  <si>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</si>
  <si>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</si>
  <si>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</si>
  <si>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</si>
  <si>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</si>
  <si>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</si>
  <si>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</si>
  <si>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</si>
  <si>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</si>
  <si>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</si>
  <si>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</si>
  <si>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</si>
  <si>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</si>
  <si>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</si>
  <si>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</si>
  <si>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</si>
  <si>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</si>
  <si>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</si>
  <si>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</si>
  <si>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</si>
  <si>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</si>
  <si>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</si>
  <si>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</si>
  <si>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</si>
  <si>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</si>
  <si>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</si>
  <si>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</si>
  <si>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</si>
  <si>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</si>
  <si>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</si>
  <si>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</si>
  <si>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</si>
  <si>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</si>
  <si>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</si>
  <si>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</si>
  <si>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</si>
  <si>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</si>
  <si>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</si>
  <si>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</si>
  <si>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</si>
  <si>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</si>
  <si>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</si>
  <si>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</si>
  <si>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</si>
  <si>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</si>
  <si>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</si>
  <si>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</si>
  <si>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</si>
  <si>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</si>
  <si>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</si>
  <si>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</si>
  <si>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</si>
  <si>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</si>
  <si>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</si>
  <si>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</si>
  <si>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</si>
  <si>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</si>
  <si>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</si>
  <si>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</si>
  <si>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</si>
  <si>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</si>
  <si>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</si>
  <si>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</si>
  <si>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</si>
  <si>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</si>
  <si>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</si>
  <si>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</si>
  <si>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</si>
  <si>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</si>
  <si>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</si>
  <si>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</si>
  <si>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</si>
  <si>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</si>
  <si>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</si>
  <si>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</si>
  <si>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</si>
  <si>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</si>
  <si>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</si>
  <si>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</si>
  <si>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</si>
  <si>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</si>
  <si>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</si>
  <si>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</si>
  <si>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</si>
  <si>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</si>
  <si>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</si>
  <si>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</si>
  <si>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</si>
  <si>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</si>
  <si>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</si>
  <si>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</si>
  <si>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</si>
  <si>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</si>
  <si>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</si>
  <si>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</si>
  <si>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</si>
  <si>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</si>
  <si>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</si>
  <si>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</si>
  <si>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</si>
  <si>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</si>
  <si>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</si>
  <si>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</si>
  <si>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</si>
  <si>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</si>
  <si>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</si>
  <si>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</si>
  <si>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</si>
  <si>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</si>
  <si>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</si>
  <si>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</si>
  <si>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</si>
  <si>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</si>
  <si>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</si>
  <si>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</si>
  <si>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</si>
  <si>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</si>
  <si>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</si>
  <si>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</si>
  <si>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</si>
  <si>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</si>
  <si>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</si>
  <si>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</si>
  <si>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</si>
  <si>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</si>
  <si>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</si>
  <si>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</si>
  <si>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</si>
  <si>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</si>
  <si>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</si>
  <si>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</si>
  <si>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</si>
  <si>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</si>
  <si>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</si>
  <si>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</si>
  <si>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</si>
  <si>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</si>
  <si>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</si>
  <si>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</si>
  <si>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</si>
  <si>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</si>
  <si>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</si>
  <si>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</si>
  <si>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</si>
  <si>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</si>
  <si>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</si>
  <si>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</si>
  <si>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</si>
  <si>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</si>
  <si>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</si>
  <si>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</si>
  <si>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</si>
  <si>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</si>
  <si>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</si>
  <si>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</si>
  <si>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</si>
  <si>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</si>
  <si>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</si>
  <si>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</si>
  <si>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</si>
  <si>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</si>
  <si>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</si>
  <si>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</si>
  <si>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</si>
  <si>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</si>
  <si>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</si>
  <si>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</si>
  <si>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</si>
  <si>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</si>
  <si>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</si>
  <si>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</si>
  <si>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</si>
  <si>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</si>
  <si>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</si>
  <si>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</si>
  <si>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</si>
  <si>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</si>
  <si>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</si>
  <si>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</si>
  <si>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</si>
  <si>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</si>
  <si>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</si>
  <si>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</si>
  <si>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</si>
  <si>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</si>
  <si>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</si>
  <si>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</si>
  <si>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</si>
  <si>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</si>
  <si>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</si>
  <si>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</si>
  <si>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</si>
  <si>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</si>
  <si>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</si>
  <si>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</si>
  <si>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</si>
  <si>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</si>
  <si>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</si>
  <si>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</si>
  <si>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</si>
  <si>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</si>
  <si>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</si>
  <si>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</si>
  <si>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</si>
  <si>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</si>
  <si>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</si>
  <si>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</si>
  <si>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</si>
  <si>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</si>
  <si>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</si>
  <si>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</si>
  <si>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</si>
  <si>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</si>
  <si>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</si>
  <si>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</si>
  <si>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</si>
  <si>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</si>
  <si>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</si>
  <si>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</si>
  <si>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</si>
  <si>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</si>
  <si>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</si>
  <si>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</si>
  <si>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</si>
  <si>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</si>
  <si>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</si>
  <si>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</si>
  <si>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</si>
  <si>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</si>
  <si>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</si>
  <si>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</si>
  <si>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</si>
  <si>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</si>
  <si>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</si>
  <si>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</si>
  <si>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</si>
  <si>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</si>
  <si>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</si>
  <si>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</si>
  <si>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</si>
  <si>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</si>
  <si>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</si>
  <si>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</si>
  <si>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</si>
  <si>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</si>
  <si>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</si>
  <si>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</si>
  <si>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</si>
  <si>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</si>
  <si>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</si>
  <si>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</si>
  <si>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</si>
  <si>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</si>
  <si>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</si>
  <si>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</si>
  <si>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</si>
  <si>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</si>
  <si>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</si>
  <si>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</si>
  <si>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</si>
  <si>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</si>
  <si>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</si>
  <si>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</si>
  <si>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</si>
  <si>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</si>
  <si>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</si>
  <si>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</si>
  <si>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</si>
  <si>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</si>
  <si>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</si>
  <si>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</si>
  <si>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</si>
  <si>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</si>
  <si>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</si>
  <si>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</si>
  <si>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</si>
  <si>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</si>
  <si>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</si>
  <si>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</si>
  <si>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</si>
  <si>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</si>
  <si>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</si>
  <si>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</si>
  <si>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</si>
  <si>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</si>
  <si>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</si>
  <si>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</si>
  <si>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</si>
  <si>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</si>
  <si>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</si>
  <si>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</si>
  <si>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</si>
  <si>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</si>
  <si>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</si>
  <si>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</si>
  <si>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</si>
  <si>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</si>
  <si>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</si>
  <si>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</si>
  <si>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</si>
  <si>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</si>
  <si>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</si>
  <si>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</si>
  <si>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</si>
  <si>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</si>
  <si>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</si>
  <si>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</si>
  <si>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</si>
  <si>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</si>
  <si>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</si>
  <si>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</si>
  <si>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</si>
  <si>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</si>
  <si>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</si>
  <si>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</si>
  <si>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</si>
  <si>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</si>
  <si>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</si>
  <si>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</si>
  <si>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</si>
  <si>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</si>
  <si>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</si>
  <si>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</si>
  <si>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</si>
  <si>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</si>
  <si>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</si>
  <si>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</si>
  <si>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</si>
  <si>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</si>
  <si>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</si>
  <si>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</si>
  <si>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</si>
  <si>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</si>
  <si>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</si>
  <si>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</si>
  <si>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</si>
  <si>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</si>
  <si>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</si>
  <si>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</si>
  <si>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</si>
  <si>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</si>
  <si>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</si>
  <si>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</si>
  <si>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</si>
  <si>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</si>
  <si>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</si>
  <si>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</si>
  <si>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</si>
  <si>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</si>
  <si>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</si>
  <si>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</si>
  <si>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</si>
  <si>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</si>
  <si>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</si>
  <si>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</si>
  <si>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</si>
  <si>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</si>
  <si>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</si>
  <si>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</si>
  <si>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</si>
  <si>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</si>
  <si>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</si>
  <si>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</si>
  <si>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</si>
  <si>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</si>
  <si>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</si>
  <si>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</si>
  <si>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</si>
  <si>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</si>
  <si>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</si>
  <si>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</si>
  <si>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</si>
  <si>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</si>
  <si>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</si>
  <si>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</si>
  <si>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</si>
  <si>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</si>
  <si>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</si>
  <si>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</si>
  <si>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</si>
  <si>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</si>
  <si>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</si>
  <si>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</si>
  <si>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</si>
  <si>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</si>
  <si>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</si>
  <si>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</si>
  <si>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</si>
  <si>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</si>
  <si>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</si>
  <si>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</si>
  <si>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</si>
  <si>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</si>
  <si>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</si>
  <si>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</si>
  <si>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</si>
  <si>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</si>
  <si>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</si>
  <si>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</si>
  <si>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</si>
  <si>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</si>
  <si>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</si>
  <si>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</si>
  <si>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</si>
  <si>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</si>
  <si>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</si>
  <si>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</si>
  <si>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</si>
  <si>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</si>
  <si>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</si>
  <si>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</si>
  <si>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</si>
  <si>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</si>
  <si>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</si>
  <si>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</si>
  <si>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</si>
  <si>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</si>
  <si>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</si>
  <si>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</si>
  <si>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</si>
  <si>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</si>
  <si>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</si>
  <si>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</si>
  <si>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</si>
  <si>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</si>
  <si>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</si>
  <si>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</si>
  <si>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</si>
  <si>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</si>
  <si>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</si>
  <si>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</si>
  <si>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</si>
  <si>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</si>
  <si>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</si>
  <si>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</si>
  <si>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</si>
  <si>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</si>
  <si>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</si>
  <si>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</si>
  <si>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</si>
  <si>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</si>
  <si>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</si>
  <si>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</si>
  <si>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</si>
  <si>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</si>
  <si>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</si>
  <si>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</si>
  <si>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</si>
  <si>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</si>
  <si>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</si>
  <si>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</si>
  <si>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</si>
  <si>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</si>
  <si>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</si>
  <si>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</si>
  <si>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</si>
  <si>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</si>
  <si>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</si>
  <si>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</si>
  <si>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</si>
  <si>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</si>
  <si>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</si>
  <si>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</si>
  <si>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</si>
  <si>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</si>
  <si>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</si>
  <si>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</si>
  <si>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</si>
  <si>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</si>
  <si>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</si>
  <si>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</si>
  <si>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</si>
  <si>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</si>
  <si>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</si>
  <si>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</si>
  <si>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</si>
  <si>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</si>
  <si>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</si>
  <si>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</si>
  <si>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</si>
  <si>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</si>
  <si>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</si>
  <si>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</si>
  <si>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</si>
  <si>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</si>
  <si>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</si>
  <si>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</si>
  <si>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</si>
  <si>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</si>
  <si>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</si>
  <si>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</si>
  <si>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</si>
  <si>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</si>
  <si>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</si>
  <si>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</si>
  <si>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</si>
  <si>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</si>
  <si>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</si>
  <si>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</si>
  <si>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</si>
  <si>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</si>
  <si>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</si>
  <si>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</si>
  <si>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</si>
  <si>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</si>
  <si>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</si>
  <si>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</si>
  <si>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</si>
  <si>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</si>
  <si>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</si>
  <si>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</si>
  <si>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</si>
  <si>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</si>
  <si>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</si>
  <si>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</si>
  <si>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</si>
  <si>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</si>
  <si>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</si>
  <si>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</si>
  <si>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</si>
  <si>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</si>
  <si>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</si>
  <si>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</si>
  <si>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</si>
  <si>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</si>
  <si>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</si>
  <si>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</si>
  <si>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</si>
  <si>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</si>
  <si>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</si>
  <si>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</si>
  <si>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</si>
  <si>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</si>
  <si>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</si>
  <si>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</si>
  <si>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</si>
  <si>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</si>
  <si>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</si>
  <si>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</si>
  <si>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</si>
  <si>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</si>
  <si>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</si>
  <si>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</si>
  <si>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</si>
  <si>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</si>
  <si>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</si>
  <si>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</si>
  <si>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</si>
  <si>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</si>
  <si>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</si>
  <si>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</si>
  <si>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</si>
  <si>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</si>
  <si>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</si>
  <si>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</si>
  <si>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</si>
  <si>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</si>
  <si>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</si>
  <si>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</si>
  <si>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</si>
  <si>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</si>
  <si>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</si>
  <si>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</si>
  <si>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</si>
  <si>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</si>
  <si>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</si>
  <si>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</si>
  <si>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</si>
  <si>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</si>
  <si>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</si>
  <si>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</si>
  <si>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</si>
  <si>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</si>
  <si>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</si>
  <si>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</si>
  <si>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</si>
  <si>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</si>
  <si>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</si>
  <si>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</si>
  <si>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</si>
  <si>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</si>
  <si>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</si>
  <si>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</si>
  <si>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</si>
  <si>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</si>
  <si>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</si>
  <si>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</si>
  <si>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</si>
  <si>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</si>
  <si>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</si>
  <si>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</si>
  <si>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</si>
  <si>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</si>
  <si>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</si>
  <si>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</si>
  <si>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</si>
  <si>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</si>
  <si>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</si>
  <si>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</si>
  <si>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</si>
  <si>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</si>
  <si>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</si>
  <si>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</si>
  <si>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</si>
  <si>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</si>
  <si>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</si>
  <si>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</si>
  <si>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</si>
  <si>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</si>
  <si>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</si>
  <si>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</si>
  <si>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</si>
  <si>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</si>
  <si>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</si>
  <si>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</si>
  <si>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</si>
  <si>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</si>
  <si>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</si>
  <si>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</si>
  <si>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</si>
  <si>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</si>
  <si>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</si>
  <si>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</si>
  <si>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</si>
  <si>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</si>
  <si>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</si>
  <si>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</si>
  <si>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</si>
  <si>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</si>
  <si>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</si>
  <si>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</si>
  <si>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</si>
  <si>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</si>
  <si>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</si>
  <si>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</si>
  <si>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</si>
  <si>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</si>
  <si>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</si>
  <si>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</si>
  <si>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</si>
  <si>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</si>
  <si>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</si>
  <si>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</si>
  <si>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</si>
  <si>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</si>
  <si>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</si>
  <si>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</si>
  <si>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</si>
  <si>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</si>
  <si>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</si>
  <si>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</si>
  <si>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</si>
  <si>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</si>
  <si>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</si>
  <si>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</si>
  <si>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</si>
  <si>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</si>
  <si>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</si>
  <si>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</si>
  <si>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</si>
  <si>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</si>
  <si>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</si>
  <si>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</si>
  <si>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</si>
  <si>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</si>
  <si>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</si>
  <si>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</si>
  <si>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</si>
  <si>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</si>
  <si>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</si>
  <si>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</si>
  <si>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</si>
  <si>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</si>
  <si>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</si>
  <si>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</si>
  <si>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</si>
  <si>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</si>
  <si>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</si>
  <si>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</si>
  <si>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</si>
  <si>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</si>
  <si>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</si>
  <si>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</si>
  <si>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</si>
  <si>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</si>
  <si>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</si>
  <si>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</si>
  <si>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</si>
  <si>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</si>
  <si>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</si>
  <si>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</si>
  <si>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</si>
  <si>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</si>
  <si>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</si>
  <si>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</si>
  <si>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</si>
  <si>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</si>
  <si>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</si>
  <si>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</si>
  <si>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</si>
  <si>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</si>
  <si>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</si>
  <si>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</si>
  <si>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</si>
  <si>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</si>
  <si>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</si>
  <si>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</si>
  <si>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</si>
  <si>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</si>
  <si>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</si>
  <si>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</si>
  <si>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</si>
  <si>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</si>
  <si>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</si>
  <si>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</si>
  <si>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</si>
  <si>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</si>
  <si>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</si>
  <si>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</si>
  <si>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</si>
  <si>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</si>
  <si>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</si>
  <si>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</si>
  <si>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</si>
  <si>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</si>
  <si>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</si>
  <si>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</si>
  <si>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</si>
  <si>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</si>
  <si>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</si>
  <si>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</si>
  <si>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</si>
  <si>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</si>
  <si>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</si>
  <si>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</si>
  <si>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</si>
  <si>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</si>
  <si>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</si>
  <si>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</si>
  <si>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</si>
  <si>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</si>
  <si>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</si>
  <si>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</si>
  <si>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</si>
  <si>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</si>
  <si>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</si>
  <si>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</si>
  <si>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</si>
  <si>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</si>
  <si>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</si>
  <si>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</si>
  <si>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</si>
  <si>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</si>
  <si>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</si>
  <si>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</si>
  <si>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</si>
  <si>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</si>
  <si>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</si>
  <si>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</si>
  <si>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</si>
  <si>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</si>
  <si>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</si>
  <si>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</si>
  <si>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</si>
  <si>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</si>
  <si>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</si>
  <si>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</si>
  <si>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</si>
  <si>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</si>
  <si>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</si>
  <si>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</si>
  <si>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</si>
  <si>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</si>
  <si>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</si>
  <si>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</si>
  <si>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</si>
  <si>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</si>
  <si>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</si>
  <si>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</si>
  <si>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</si>
  <si>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</si>
  <si>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</si>
  <si>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</si>
  <si>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</si>
  <si>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</si>
  <si>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</si>
  <si>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</si>
  <si>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</si>
  <si>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</si>
  <si>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</si>
  <si>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</si>
  <si>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</si>
  <si>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</si>
  <si>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</si>
  <si>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</si>
  <si>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</si>
  <si>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</si>
  <si>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</si>
  <si>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</si>
  <si>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</si>
  <si>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</si>
  <si>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</si>
  <si>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</si>
  <si>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</si>
  <si>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</si>
  <si>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</si>
  <si>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</si>
  <si>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</si>
  <si>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</si>
  <si>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</si>
  <si>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</si>
  <si>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</si>
  <si>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</si>
  <si>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</si>
  <si>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</si>
  <si>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</si>
  <si>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</si>
  <si>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</si>
  <si>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</si>
  <si>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</si>
  <si>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</si>
  <si>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</si>
  <si>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</si>
  <si>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</si>
  <si>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</si>
  <si>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</si>
  <si>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</si>
  <si>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</si>
  <si>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</si>
  <si>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</si>
  <si>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</si>
  <si>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</si>
  <si>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</si>
  <si>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</si>
  <si>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</si>
  <si>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</si>
  <si>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</si>
  <si>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</si>
  <si>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</si>
  <si>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</si>
  <si>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</si>
  <si>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</si>
  <si>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</si>
  <si>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</si>
  <si>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</si>
  <si>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</si>
  <si>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</si>
  <si>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</si>
  <si>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</si>
  <si>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</si>
  <si>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</si>
  <si>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</si>
  <si>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</si>
  <si>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</si>
  <si>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</si>
  <si>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</si>
  <si>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</si>
  <si>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</si>
  <si>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</si>
  <si>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</si>
  <si>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</si>
  <si>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</si>
  <si>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</si>
  <si>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</si>
  <si>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</si>
  <si>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</si>
  <si>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</si>
  <si>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</si>
  <si>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</si>
  <si>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</si>
  <si>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</si>
  <si>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</si>
  <si>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</si>
  <si>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</si>
  <si>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</si>
  <si>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</si>
  <si>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</si>
  <si>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</si>
  <si>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</si>
  <si>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</si>
  <si>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</si>
  <si>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</si>
  <si>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</si>
  <si>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</si>
  <si>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</si>
  <si>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</si>
  <si>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</si>
  <si>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</si>
  <si>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</si>
  <si>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</si>
  <si>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</si>
  <si>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</si>
  <si>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</si>
  <si>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</si>
  <si>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</si>
  <si>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</si>
  <si>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</si>
  <si>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</si>
  <si>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</si>
  <si>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</si>
  <si>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</si>
  <si>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</si>
  <si>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</si>
  <si>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</si>
  <si>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</si>
  <si>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</si>
  <si>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</si>
  <si>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</si>
  <si>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</si>
  <si>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</si>
  <si>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</si>
  <si>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</si>
  <si>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</si>
  <si>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</si>
  <si>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</si>
  <si>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</si>
  <si>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</si>
  <si>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</si>
  <si>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</si>
  <si>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</si>
  <si>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</si>
  <si>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</si>
  <si>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</si>
  <si>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</si>
  <si>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</si>
  <si>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</si>
  <si>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</si>
  <si>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</si>
  <si>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</si>
  <si>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</si>
  <si>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</si>
  <si>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</si>
  <si>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</si>
  <si>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</si>
  <si>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</si>
  <si>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</si>
  <si>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</si>
  <si>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</si>
  <si>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</si>
  <si>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</si>
  <si>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</si>
  <si>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</si>
  <si>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</si>
  <si>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</si>
  <si>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</si>
  <si>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</si>
  <si>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</si>
  <si>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</si>
  <si>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</si>
  <si>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</si>
  <si>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PCM-20251113-00001280</t>
  </si>
  <si>
    <t xml:space="preserve">Team on way Face Traffic Jam ETA 45Min </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</si>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</sst>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tabSelected="1"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311.7185136574044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4.2796064808499068E-2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45974.666939583331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45974.666939583331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45974.666939583331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45974.666939583331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45974.666939583331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45974.666939583331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45974.666939583331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45974.666939583331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45974.666939583331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45974.666939583331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45974.666939583331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45974.666939583331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45974.666939583331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45974.666939583331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45974.666939583331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45974.666939583331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45974.666939583331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45974.666939583331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45974.666939583331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45974.666939583331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45974.666939583331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45974.666939583331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45974.666939583331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45974.666939583331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45974.666939583331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45974.666939583331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45974.666939583331</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45974.666939583331</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45974.666939583331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45974.666939583331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45974.666939583331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45974.666939583331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45974.666939583331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45974.666939583331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45974.666939583331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45974.666939583331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45974.666939583331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45974.666939583331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45974.666939583331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45974.666939583331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45974.666939583331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45974.666939583331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45974.666939583331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45974.666939583331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45974.666939583331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45974.666939583331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45974.666939583331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45974.666939583331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45974.666939583331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45974.666939583331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45974.666939583331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45974.666939583331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45974.666939583331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45974.666939583331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45974.666939583331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45974.666939583331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45974.666939583331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45974.666939583331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45974.666939583331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45974.666939583331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45974.666939583331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45974.666939583331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45974.666939583331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45974.666939583331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45974.666939583331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45974.666939583331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45974.666939583331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45974.666939583331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45974.666939583331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45974.666939583331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45974.666939583331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45974.666939583331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45974.666939583331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45974.666939583331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45974.666939583331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45974.666939583331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45974.666939583331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45974.666939583331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45974.666939583331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45974.666939583331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45974.666939583331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45974.666939583331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45974.666939583331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45974.666939583331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45974.666939583331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45974.666939583331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45974.666939583331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45974.666939583331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45974.666939583331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45974.666939583331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45974.666939583331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45974.666939583331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45974.666939583331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45974.666939583331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45974.666939583331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45974.666939583331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45974.666939583331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45974.666939583331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45974.666939583331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45974.666939583331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45974.666939583331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45974.666939583331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45974.666939583331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45974.666939583331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45974.666939583331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45974.666939583331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45974.666939583331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45974.666939583331</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C24BDBD7-F7FC-4BB8-910B-348BCC3117B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149.667101736115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9" t="s">
        <v>24607</v>
      </c>
      <c r="E4" s="103" t="s">
        <v>39021</v>
      </c>
      <c r="F4" s="104">
        <v>45974.525937500002</v>
      </c>
      <c r="G4" s="105">
        <f t="shared" ref="G4:G7" ca="1" si="1">IFERROR(NOW()-F4,"-")</f>
        <v>0.1410020833282033</v>
      </c>
      <c r="H4" s="104">
        <v>45974.512858796297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45974.60628472222</v>
      </c>
      <c r="G5" s="105">
        <f t="shared" ca="1" si="1"/>
        <v>6.0654861110378988E-2</v>
      </c>
      <c r="H5" s="104">
        <v>45974.597256944442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26221</v>
      </c>
      <c r="E6" s="103" t="s">
        <v>39021</v>
      </c>
      <c r="F6" s="104">
        <v>45974.624085648145</v>
      </c>
      <c r="G6" s="105">
        <f t="shared" ca="1" si="1"/>
        <v>4.2853935185121372E-2</v>
      </c>
      <c r="H6" s="104">
        <v>45974.621678240743</v>
      </c>
      <c r="I6" s="18" t="str">
        <f>IFERROR(VLOOKUP(D6,DB!A:F,6,0),"")</f>
        <v>Generator-SG</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t="s">
        <v>39113</v>
      </c>
      <c r="B7" s="128" t="str">
        <f>IFERROR(VLOOKUP(D7,DB!A:K,11,0),"")</f>
        <v>R2</v>
      </c>
      <c r="C7" s="128">
        <v>1</v>
      </c>
      <c r="D7" s="128" t="s">
        <v>25579</v>
      </c>
      <c r="E7" s="129" t="s">
        <v>39021</v>
      </c>
      <c r="F7" s="130"/>
      <c r="G7" s="131">
        <f t="shared" ca="1" si="1"/>
        <v>45974.666939583331</v>
      </c>
      <c r="H7" s="130">
        <v>45974.625092592592</v>
      </c>
      <c r="I7" s="128" t="str">
        <f>IFERROR(VLOOKUP(D7,DB!A:F,6,0),"")</f>
        <v>SCECO</v>
      </c>
      <c r="J7" s="128" t="str">
        <f>IFERROR(VLOOKUP(D7,DB!A:G,7,0),"")</f>
        <v>Weak+No BB Design</v>
      </c>
      <c r="K7" s="132" t="s">
        <v>39114</v>
      </c>
      <c r="L7" s="128" t="str">
        <f>IFERROR(VLOOKUP(D7,DB!A:I,9,0),"")</f>
        <v>Latis</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t="s">
        <v>39115</v>
      </c>
      <c r="B8" s="18" t="str">
        <f>IFERROR(VLOOKUP(D8,DB!A:K,11,0),"")</f>
        <v>R2</v>
      </c>
      <c r="C8" s="18"/>
      <c r="D8" s="18" t="s">
        <v>16677</v>
      </c>
      <c r="E8" s="103"/>
      <c r="F8" s="104"/>
      <c r="G8" s="105">
        <f ca="1">IFERROR(NOW()-F8,"-")</f>
        <v>45974.666939583331</v>
      </c>
      <c r="H8" s="104"/>
      <c r="I8" s="18" t="str">
        <f>IFERROR(VLOOKUP(D8,DB!A:F,6,0),"")</f>
        <v>SCECO</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45974.666939583331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45974.666939583331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45974.666939583331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45974.666939583331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45974.666939583331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45974.666939583331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45974.666939583331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45974.666939583331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45974.666939583331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45974.666939583331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45974.666939583331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45974.666939583331</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45974.666939583331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45974.666939583331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45974.666939583331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45974.666939583331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45974.666939583331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45974.666939583331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45974.666939583331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45974.666939583331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45974.666939583331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45974.666939583331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45974.666939583331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45974.666939583331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45974.666939583331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45974.666939583331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45974.666939583331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45974.666939583331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45974.666939583331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45974.666939583331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45974.666939583331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45974.666939583331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45974.666939583331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45974.666939583331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45974.666939583331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45974.666939583331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45974.666939583331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45974.666939583331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45974.666939583331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45974.666939583331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45974.666939583331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45974.666939583331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45974.666939583331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45974.666939583331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45974.666939583331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45974.666939583331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45974.666939583331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45974.666939583331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45974.666939583331</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45974.666939699076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45974.666939699076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45974.666939699076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45974.666939699076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45974.666939699076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45974.666939699076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45974.666939699076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45974.666939699076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45974.666939699076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45974.666939699076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45974.666939699076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45974.666939699076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45974.666939699076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45974.666939699076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45974.666939699076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45974.666939699076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45974.666939699076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45974.666939699076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45974.666939699076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45974.666939699076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45974.666939699076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45974.666939699076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45974.666939699076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45974.666939699076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45974.666939699076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45974.666939699076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45974.666939699076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45974.666939699076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45974.666939699076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45974.666939699076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45974.666939699076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45974.666939699076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45974.666939699076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45974.666939699076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45974.666939699076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45974.666939699076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45974.666939699076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45974.666939699076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45974.666939699076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45974.666939699076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45974.666939699076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45974.666939699076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45974.666939699076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45974.666939699076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45974.666939699076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45974.666939699076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45974.666939699076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45974.666939699076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45974.666939699076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45974.666939699076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45974.666939699076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45974.666939699076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45974.666939699076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45974.666939699076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45974.666939699076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45974.666939699076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45974.666939699076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45974.666939699076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45974.666939699076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45974.666939699076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45974.666939699076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45974.666939699076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45974.666939699076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45974.666939699076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45974.666939699076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45974.666939699076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45974.666939699076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45974.666939699076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45974.666939699076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45974.666939699076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45974.666939699076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45974.666939699076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45974.666939699076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45974.666939699076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45974.666939699076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45974.666939699076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45974.666939699076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45974.666939699076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45974.666939699076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45974.666939699076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45974.666939699076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45974.666939699076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45974.666939699076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45974.666939699076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45974.666939699076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45974.666939699076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45974.666939699076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45974.666939699076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45974.666939699076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45974.666939699076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45974.666939699076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45974.666939699076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45974.666939699076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45974.666939699076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45974.666939699076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45974.666939699076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45974.666939699076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45974.666939699076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45974.666939699076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45974.666939699076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45974.666939699076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45974.666939699076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45974.666939699076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45974.666939699076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45974.666939699076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45974.666939699076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45974.666939699076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45974.666939699076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45974.666939699076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45974.666939699076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45974.666939699076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45974.666939699076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45974.666939699076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45974.666939699076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45974.666939699076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45974.666939699076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45974.666939699076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45974.666939699076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45974.666939699076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45974.666939699076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45974.666939699076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45974.666939699076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45974.666939699076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45974.666939699076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45974.666939699076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45974.666939699076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45974.666939699076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45974.666939699076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45974.666939699076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45974.666939699076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45974.666939699076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45974.666939699076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45974.666939699076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45974.666939699076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45974.666939699076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45974.666939699076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45974.666939699076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45974.666939699076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45974.666939699076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45974.666939699076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45974.666939699076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45974.666939699076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45974.666939699076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45974.666939699076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45974.666939699076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45974.666939699076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45974.666939699076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45974.666939699076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45974.666939699076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45974.666939699076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45974.666939699076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45974.666939699076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45974.666939699076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45974.666939699076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45974.666939699076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45974.666939699076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45974.666939699076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45974.666939699076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45974.666939699076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45974.666939699076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45974.666939699076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45974.666939699076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45974.666939699076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45974.666939699076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45974.666939699076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45974.666939699076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45974.666939699076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45974.666939699076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45974.666939699076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45974.666939699076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45974.666939699076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45974.666939699076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45974.666939699076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45974.666939699076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45974.666939699076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45974.666939699076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45974.666939699076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45974.666939699076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45974.666939699076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45974.666939699076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45974.666939699076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45974.666939699076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45974.666939699076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45974.666939699076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45974.666939699076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45974.666939699076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45974.666939699076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45974.666939699076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45974.666939699076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45974.666939699076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45974.666939699076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45974.666939699076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45974.666939699076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45974.666939699076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45974.666939699076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45974.666939699076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45974.666939699076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45974.666939699076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45974.666939699076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45974.666939699076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45974.666939699076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45974.666939699076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45974.666939699076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45974.666939699076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45974.666939699076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45974.666939699076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45974.666939699076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45974.666939699076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45974.666939699076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45974.666939699076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45974.666939699076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45974.666939699076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45974.666939699076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45974.666939699076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45974.666939699076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45974.666939699076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45974.666939699076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45974.666939699076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45974.666939699076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45974.666939699076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45974.666939699076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45974.666939699076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45974.666939699076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45974.666939699076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45974.666939699076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45974.666939699076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45974.666939699076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45974.666939699076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45974.666939699076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45974.666939699076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45974.666939699076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45974.666939699076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45974.666939699076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45974.666939699076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45974.666939699076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45974.666939699076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45974.666939699076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45974.666939699076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45974.666939699076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45974.666939699076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45974.666939699076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45974.666939699076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45974.666939699076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45974.666939699076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45974.666939699076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45974.666939699076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45974.666939699076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45974.666939699076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45974.666939699076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45974.666939699076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45974.666939699076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45974.666939699076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45974.666939699076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45974.666939699076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45974.666939699076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45974.666939699076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45974.666939699076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45974.666939699076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45974.666939699076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45974.666939699076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45974.666939699076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45974.666939699076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45974.666939699076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45974.666939699076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45974.666939699076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45974.666939699076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45974.666939699076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45974.666939699076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45974.666939699076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45974.666939699076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45974.666939699076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45974.666939699076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45974.666939699076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45974.666939699076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45974.666939699076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45974.666939699076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45974.666939699076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45974.666939699076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45974.666939699076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45974.666939699076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45974.666939699076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45974.666939699076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45974.666939699076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45974.666939699076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45974.666939699076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45974.666939699076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45974.666939699076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45974.666939699076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45974.666939699076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45974.666939699076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45974.666939699076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45974.666939699076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45974.666939699076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45974.666939699076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45974.666939699076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45974.666939699076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45974.666939699076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45974.666939699076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45974.666939699076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45974.666939699076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45974.666939699076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45974.666939699076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45974.666939699076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45974.666939699076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45974.666939699076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45974.666939699076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45974.666939699076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45974.666939699076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45974.666939699076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45974.666939699076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45974.666939699076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45974.666939699076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45974.666939699076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45974.666939699076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45974.666939699076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45974.666939699076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45974.666939699076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45974.666939699076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45974.666939699076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45974.666939699076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45974.666939699076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45974.666939699076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45974.666939699076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45974.666939699076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45974.666939699076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45974.666939699076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45974.666939699076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45974.666939699076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45974.666939699076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45974.666939699076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45974.666939699076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45974.666939699076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45974.666939699076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45974.666939699076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45974.666939699076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45974.666939699076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45974.666939699076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45974.666939699076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45974.666939699076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45974.666939699076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45974.666939699076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45974.666939699076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45974.666939699076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45974.666939699076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45974.666939699076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45974.666939699076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45974.666939699076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45974.666939699076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45974.666939699076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45974.666939699076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45974.666939699076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45974.666939699076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45974.666939699076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45974.666939699076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45974.666939699076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45974.666939699076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45974.666939699076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45974.666939699076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45974.666939699076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45974.666939699076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45974.666939699076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45974.666939699076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45974.666939699076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45974.666939699076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45974.666939699076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45974.666939699076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45974.666939699076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45974.666939699076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45974.666939699076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45974.666939699076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45974.666939699076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45974.666939699076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45974.666939699076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45974.666939699076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45974.666939699076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45974.666939699076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45974.666939699076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45974.666939699076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45974.666939699076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45974.666939699076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45974.666939699076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45974.666939699076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45974.666939699076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45974.666939699076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45974.666939699076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45974.666939699076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45974.666939699076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45974.666939699076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45974.666939699076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45974.666939699076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45974.666939699076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45974.666939699076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45974.666939699076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45974.666939699076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45974.666939699076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45974.666939699076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45974.666939699076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45974.666939699076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45974.666939699076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45974.666939699076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45974.666939699076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45974.666939699076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45974.666939699076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45974.666939699076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45974.666939699076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45974.666939699076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45974.666939699076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45974.666939699076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45974.666939699076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45974.666939699076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45974.666939699076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45974.666939699076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45974.666939699076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45974.666939699076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45974.666939699076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45974.666939699076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45974.666939699076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45974.666939699076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45974.666939699076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45974.666939699076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45974.666939699076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45974.666939699076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45974.666939699076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45974.666939699076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45974.666939699076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45974.666939699076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45974.666939699076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45974.666939699076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45974.666939699076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45974.666939699076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45974.666939699076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45974.666939699076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45974.666939699076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45974.666939699076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45974.666939699076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45974.666939699076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45974.666939699076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45974.666939699076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45974.666939699076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45974.666939699076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45974.666939699076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45974.666939699076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45974.666939699076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45974.666939699076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45974.666939699076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45974.666939699076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45974.666939699076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45974.666939699076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45974.666939699076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45974.666939699076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45974.666939699076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45974.666939699076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45974.666939699076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45974.666939699076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45974.666939699076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45974.666939699076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45974.666939699076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45974.666939699076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45974.666939699076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45974.666939699076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45974.666939699076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45974.666939699076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45974.666939699076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45974.666939699076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45974.666939699076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45974.666939699076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45974.666939699076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45974.666939699076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45974.666939699076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45974.666939699076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45974.666939699076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45974.666939699076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45974.666939699076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45974.666939699076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45974.666939699076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45974.666939699076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45974.666939699076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45974.666939699076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45974.666939699076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45974.666939699076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45974.666939699076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45974.666939699076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45974.666939699076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45974.666939699076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45974.666939699076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45974.666939699076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45974.666939699076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45974.666939699076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45974.666939699076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45974.666939699076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45974.666939699076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45974.666939699076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45974.666939699076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45974.666939699076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45974.666939699076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45974.666939699076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45974.666939699076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45974.666939699076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45974.666939699076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45974.666939699076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45974.666939699076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45974.666939699076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45974.666939699076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45974.666939699076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45974.666939699076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45974.666939699076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45974.666939699076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45974.666939699076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45974.666939699076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45974.666939699076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45974.666939699076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45974.666939699076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45974.666939699076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45974.666939699076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45974.666939699076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45974.666939699076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45974.666939699076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45974.666939699076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45974.666939699076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45974.666939699076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45974.666939699076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45974.666939699076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45974.666939699076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45974.666939699076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45974.666939699076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45974.666939699076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45974.666939699076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45974.666939699076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45974.666939699076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45974.666939699076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45974.666939699076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45974.666939699076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45974.666939699076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45974.666939699076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45974.666939699076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45974.666939699076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45974.666939699076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45974.666939699076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45974.666939699076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45974.666939699076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45974.666939699076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45974.666939699076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45974.666939699076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45974.666939699076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45974.666939699076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45974.666939699076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45974.666939699076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45974.666939699076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45974.666939699076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45974.666939699076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45974.666939699076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45974.666939699076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45974.666939699076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45974.666939699076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45974.666939699076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45974.666939699076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45974.666939699076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45974.666939699076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45974.666939699076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45974.666939699076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45974.666939699076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45974.666939699076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45974.666939699076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45974.666939699076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45974.666939699076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45974.666939699076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45974.666939699076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45974.666939699076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45974.666939699076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45974.666939699076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45974.666939699076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45974.666939699076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45974.666939699076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45974.666939699076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45974.666939699076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45974.666939699076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45974.666939699076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45974.666939699076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45974.666939699076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45974.666939699076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45974.666939699076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45974.666939699076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45974.666939699076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45974.666939699076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45974.666939699076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45974.666939699076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45974.666939699076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45974.666939699076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45974.666939699076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45974.666939699076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45974.666939699076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45974.666939699076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45974.666939699076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45974.666939699076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45974.666939699076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45974.666939699076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45974.666939699076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45974.666939699076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45974.666939699076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45974.666939699076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45974.666939699076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45974.666939699076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45974.666939699076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45974.666939699076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45974.666939699076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45974.666939699076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45974.666939699076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45974.666939699076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45974.666939699076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45974.666939699076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45974.666939699076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45974.666939699076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45974.666939699076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45974.666939699076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45974.666939699076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45974.666939699076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45974.666939699076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45974.666939699076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45974.666939699076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45974.666939699076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45974.666939699076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45974.666939699076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45974.666939699076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45974.666939699076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45974.666939699076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45974.666939699076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45974.666939699076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45974.666939699076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45974.666939699076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45974.666939699076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45974.666939699076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45974.666939699076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45974.666939699076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45974.666939699076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45974.666939699076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45974.666939699076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45974.666939699076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45974.666939699076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45974.666939699076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45974.666939699076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45974.666939699076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45974.666939699076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45974.666939699076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45974.666939699076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45974.666939699076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45974.666939699076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45974.666939699076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45974.666939699076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45974.666939699076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45974.666939699076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45974.666939699076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45974.666939699076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45974.666939699076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45974.666939699076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45974.666939699076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45974.666939699076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45974.666939699076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45974.666939699076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45974.666939699076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45974.666939699076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45974.666939699076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45974.666939699076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45974.666939699076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45974.666939699076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45974.666939699076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45974.666939699076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45974.666939699076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45974.666939699076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45974.666939699076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45974.666939699076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45974.666939699076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45974.666939699076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45974.666939699076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45974.666939699076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45974.666939699076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45974.666939699076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45974.666939699076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45974.666939699076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45974.666939699076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45974.666939699076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45974.666939699076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45974.666939699076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45974.666939699076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45974.666939699076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45974.666939699076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45974.666939699076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45974.666939699076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45974.666939699076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45974.666939699076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45974.666939699076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45974.666939699076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45974.666939699076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45974.666939699076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45974.666939699076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45974.666939699076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45974.666939699076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45974.666939699076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45974.666939699076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45974.666939699076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45974.666939699076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45974.666939699076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45974.666939699076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45974.666939699076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45974.666939699076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45974.666939699076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45974.666939699076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45974.666939699076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45974.666939699076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45974.666939699076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45974.666939699076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45974.666939699076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45974.666939699076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45974.666939699076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45974.666939699076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45974.666939699076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45974.666939699076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45974.666939699076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45974.666939699076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45974.666939699076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45974.666939699076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45974.666939699076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45974.666939699076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45974.666939699076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45974.666939699076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45974.666939699076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45974.666939699076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45974.666939699076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45974.666939699076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45974.666939699076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45974.666939699076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45974.666939699076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45974.666939699076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45974.666939699076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45974.666939699076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45974.666939699076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45974.666939699076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45974.666939699076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45974.666939699076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45974.666939699076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45974.666939699076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45974.666939699076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45974.666939699076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45974.666939699076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45974.666939699076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45974.666939699076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45974.666939699076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45974.666939699076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45974.666939699076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45974.666939699076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45974.666939699076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45974.666939699076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45974.666939699076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45974.666939699076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45974.666939699076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45974.666939699076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45974.666939699076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45974.666939699076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45974.666939699076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45974.666939699076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45974.666939699076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45974.666939699076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45974.666939699076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45974.666939699076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45974.666939699076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45974.666939699076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45974.666939699076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45974.666939699076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45974.666939699076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45974.666939699076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45974.666939699076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45974.666939699076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45974.666939699076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45974.666939699076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45974.666939699076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45974.666939699076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45974.666939699076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45974.666939699076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45974.666939699076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45974.666939699076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45974.666939699076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45974.666939699076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45974.666939699076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45974.666939699076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45974.666939699076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45974.666939699076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45974.666939699076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45974.666939699076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45974.666939699076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45974.666939699076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45974.666939699076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45974.666939699076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45974.666939699076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45974.666939699076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45974.666939699076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45974.666939699076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45974.666939699076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45974.666939699076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45974.666939699076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45974.666939699076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45974.666939699076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45974.666939699076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45974.666939699076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45974.666939699076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45974.666939699076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45974.666939699076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45974.666939699076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45974.666939699076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45974.666939699076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45974.666939699076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45974.666939699076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45974.666939699076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45974.666939699076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45974.666939699076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45974.666939699076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45974.666939699076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45974.666939699076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45974.666939699076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45974.666939699076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45974.666939699076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45974.666939699076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45974.666939699076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45974.666939699076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45974.666939699076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45974.666939699076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45974.666939699076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45974.666939699076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45974.666939699076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45974.666939699076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45974.666939699076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45974.666939699076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45974.666939699076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45974.666939699076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45974.666939699076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45974.666939699076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45974.666939699076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45974.666939699076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45974.666939699076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45974.666939699076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45974.666939699076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45974.666939699076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45974.666939699076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45974.666939699076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45974.666939699076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45974.666939699076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45974.666939699076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45974.666939699076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45974.666939699076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45974.666939699076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45974.666939699076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45974.666939699076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45974.666939699076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45974.666939699076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45974.666939699076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45974.666939699076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45974.666939699076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45974.666939699076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45974.666939699076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45974.666939699076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45974.666939699076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45974.666939699076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45974.666939699076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45974.666939699076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45974.666939699076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45974.666939699076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45974.666939699076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45974.666939699076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45974.666939699076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45974.666939699076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45974.666939699076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45974.666939699076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45974.666939699076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45974.666939699076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45974.666939699076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45974.666939699076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45974.666939699076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45974.666939699076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45974.666939699076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45974.666939699076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45974.666939699076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45974.666939699076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45974.666939699076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45974.666939699076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45974.666939699076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45974.666939699076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45974.666939699076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45974.666939699076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45974.666939699076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45974.666939699076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45974.666939699076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45974.666939699076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45974.666939699076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45974.666939699076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45974.666939699076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45974.666939699076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45974.666939699076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45974.666939699076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45974.666939699076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45974.666939699076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45974.666939699076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45974.666939699076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45974.666939699076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45974.666939699076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45974.666939699076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45974.666939699076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45974.666939699076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45974.666939699076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45974.666939699076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45974.666939699076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45974.666939699076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45974.666939699076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45974.666939699076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45974.666939699076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45974.666939699076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45974.666939699076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45974.666939699076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45974.666939699076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45974.666939699076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45974.666939699076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45974.666939699076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45974.666939699076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45974.666939699076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45974.666939699076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45974.666939699076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45974.666939699076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45974.666939699076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45974.666939699076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45974.666939699076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45974.666939699076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45974.666939699076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45974.666939699076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45974.666939699076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45974.666939699076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45974.666939699076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45974.666939699076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45974.666939699076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45974.666939699076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45974.666939699076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45974.666939699076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45974.666939699076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45974.666939699076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45974.666939699076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45974.666939699076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45974.666939699076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45974.666939699076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45974.666939699076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45974.666939699076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45974.666939699076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45974.666939699076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45974.666939699076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45974.666939699076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45974.666939699076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45974.666939699076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45974.666939699076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45974.666939699076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45974.666939699076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45974.666939699076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45974.666939699076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45974.666939699076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45974.666939699076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45974.666939699076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45974.666939699076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45974.666939699076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45974.666939699076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45974.666939699076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45974.666939699076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45974.666939699076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45974.666939699076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45974.666939699076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45974.666939699076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45974.666939699076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45974.666939699076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45974.666939699076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45974.666939699076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45974.666939699076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45974.666939699076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45974.666939699076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45974.666939699076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45974.666939699076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45974.666939699076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45974.666939699076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45974.666939699076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45974.666939699076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45974.666939699076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45974.666939699076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45974.666939699076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45974.666939699076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45974.666939699076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45974.666939699076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45974.666939699076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45974.666939699076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45974.666939699076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45974.666939699076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45974.666939699076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45974.666939699076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45974.666939699076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45974.666939699076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45974.666939699076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45974.666939699076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45974.666939699076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45974.666939699076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45974.666939699076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45974.666939699076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45974.666939699076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45974.666939699076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45974.666939699076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45974.666939699076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45974.666939699076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45974.666939699076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45974.666939699076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45974.666939699076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45974.666939699076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45974.666939699076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45974.666939699076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45974.666939699076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45974.666939699076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45974.666939699076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45974.666939699076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45974.666939699076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45974.666939699076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45974.666939699076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45974.666939699076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45974.666939699076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45974.666939699076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45974.666939699076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45974.666939699076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45974.666939699076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45974.666939699076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45974.666939699076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45974.666939699076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45974.666939699076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45974.666939699076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45974.666939699076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45974.666939699076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45974.666939699076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45974.666939699076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45974.666939699076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45974.666939699076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45974.666939699076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45974.666939699076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45974.666939699076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271.18622210648027</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32798</v>
      </c>
      <c r="E3" s="95" t="s">
        <v>39021</v>
      </c>
      <c r="F3" s="96">
        <v>45974.31527777778</v>
      </c>
      <c r="G3" s="97">
        <f ca="1">IFERROR(NOW()-F3,"")</f>
        <v>0.35166180555097526</v>
      </c>
      <c r="H3" s="96">
        <v>45974.309942129628</v>
      </c>
      <c r="I3" s="135" t="str">
        <f>IFERROR(VLOOKUP(D3,DB!A:F,6,0),"")</f>
        <v>SCECO</v>
      </c>
      <c r="J3" s="135" t="str">
        <f>IFERROR(VLOOKUP(D3,DB!A:G,7,0),"")</f>
        <v>Dead</v>
      </c>
      <c r="K3" s="98" t="s">
        <v>39119</v>
      </c>
      <c r="L3" s="92" t="str">
        <f>IFERROR(VLOOKUP(D3,DB!A:I,9,0),"")</f>
        <v>Latis</v>
      </c>
    </row>
    <row r="4" spans="1:16" ht="15" customHeight="1">
      <c r="A4" s="135"/>
      <c r="B4" s="135" t="str">
        <f>IFERROR(VLOOKUP(D4,DB!A:K,11,0),"")</f>
        <v/>
      </c>
      <c r="C4" s="94"/>
      <c r="D4" s="92"/>
      <c r="E4" s="95"/>
      <c r="F4" s="96"/>
      <c r="G4" s="97">
        <f ca="1">IFERROR(NOW()-F4,"")</f>
        <v>45974.666939583331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45974.666939583331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45974.666939583331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45974.666939583331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45974.666939583331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45974.666939583331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45974.666939583331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45974.666939583331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45974.666939583331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45974.666939583331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45974.666939583331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45974.666939583331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45974.666939583331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45974.666939583331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45974.666939583331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45974.666939583331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45974.666939583331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45974.666939583331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45974.666939583331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45974.666939583331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45974.666939583331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45974.666939583331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45974.666939583331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45974.666939583331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45974.666939583331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45974.666939583331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45974.666939583331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45974.666939583331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45974.666939583331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45974.666939583331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45974.666939583331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45974.666939583331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45974.666939583331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45974.666939583331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45974.666939583331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45974.666939583331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45974.666939583331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45974.666939583331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45974.666939583331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45974.666939583331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45974.666939583331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45974.666939583331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45974.666939583331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45974.666939583331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45974.666939583331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45974.666939583331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45974.666939583331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45974.666939583331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45974.666939583331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45974.666939583331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45974.666939583331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45974.666939583331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45974.666939583331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45974.666939583331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45974.666939583331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45974.666939583331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45974.666939583331</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82.83487939814222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48.478062384259829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G10" ca="1" si="1">IFERROR(NOW()-F4,"")</f>
        <v>26.005828587964061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4"/>
      <c r="G6" s="126">
        <f t="shared" ca="1" si="1"/>
        <v>45974.666939583331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45974.666939583331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45974.666939583331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45974.666939583331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45974.666939583331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45974.666939583331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45974.666939583331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45974.666939583331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45974.666939583331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45974.666939583331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45974.666939583331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45974.666939583331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45974.666939583331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45974.666939583331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45974.666939583331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45974.666939583331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45974.666939583331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45974.666939583331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45974.666939583331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45974.666939583331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45974.666939583331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45974.666939583331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45974.666939583331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45974.666939583331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45974.666939583331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45974.666939583331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45974.666939583331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45974.666939583331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45974.666939583331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45974.666939583331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45974.666939583331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45974.666939583331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45974.666939583331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45974.666939583331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45974.666939583331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45974.666939583331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45974.666939583331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45974.666939583331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45974.666939583331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45974.666939583331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45974.666939583331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45974.666939583331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45974.666939583331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45974.666939583331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45974.666939583331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45974.666939583331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45974.666939583331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45974.666939583331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45974.666939583331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45974.666939583331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45974.666939583331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45974.666939583331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45974.666939583331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45974.666939583331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45974.666939583331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45974.666939583331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45974.666939583331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45974.666939583331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45974.666939583331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45974.666939583331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45974.666939583331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45974.666939583331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45974.666939583331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45974.666939583331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45974.666939583331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45974.666939583331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45974.666939583331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45974.666939583331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45974.666939583331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45974.666939583331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45974.666939583331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45974.666939583331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45974.666939583331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45974.666939583331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45974.666939583331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45974.666939583331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45974.666939583331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45974.666939583331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45974.666939583331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45974.666939583331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45974.666939583331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45974.666939583331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45974.666939583331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45974.666939583331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45974.666939583331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45974.666939583331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45974.666939583331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45974.666939583331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45974.666939583331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45974.666939583331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45974.666939583331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45974.666939583331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45974.666939583331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45974.666939583331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45974.666939583331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45974.666939583331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45974.666939583331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45974.666939583331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45974.666939583331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45974.666939583331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45974.666939583331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45974.666939583331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45974.666939583331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45974.666939583331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45974.666939583331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45974.666939583331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45974.666939583331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45974.666939583331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45974.666939583331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45974.666939583331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45974.666939583331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45974.666939583331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45974.666939583331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45974.666939583331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45974.666939583331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45974.666939583331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45974.666939583331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45974.666939583331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45974.666939583331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45974.666939583331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45974.666939583331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45974.666939583331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45974.666939699076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45974.666939699076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45974.666939699076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45974.666939699076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45974.666939699076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45974.666939699076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45974.666939699076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45974.666939699076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45974.666939699076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45974.666939699076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45974.666939699076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45974.666939699076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45974.666939699076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45974.666939699076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45974.666939699076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45974.666939699076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45974.666939699076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45974.666939699076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45974.666939699076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45974.666939699076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45974.666939699076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45974.666939699076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45974.666939699076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45974.666939699076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45974.666939699076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45974.666939699076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45974.666939699076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45974.666939699076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45974.666939699076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45974.666939699076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45974.666939699076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45974.666939699076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45974.666939699076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45974.666939699076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45974.666939699076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45974.666939699076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45974.666939699076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45974.666939699076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45974.666939699076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45974.666939699076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45974.666939699076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45974.666939699076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45974.666939699076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45974.666939699076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45974.666939699076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45974.666939699076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45974.666939699076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45974.666939699076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45974.666939699076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45974.666939699076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45974.666939699076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45974.666939699076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45974.666939699076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45974.666939699076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45974.666939699076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45974.666939699076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45974.666939699076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45974.666939699076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45974.666939699076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45974.666939699076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45974.666939699076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45974.666939699076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45974.666939699076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45974.666939699076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45974.666939699076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45974.666939699076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45974.666939699076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45974.666939699076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45974.666939699076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45974.666939699076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45974.666939699076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45974.666939699076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45974.666939699076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45974.666939699076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45974.666939699076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45974.666939699076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45974.666939699076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45974.666939699076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45974.666939699076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45974.666939699076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45974.666939699076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45974.666939699076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45974.666939699076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45974.666939699076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45974.666939699076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45974.666939699076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45974.666939699076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45974.666939699076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45974.666939699076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45974.666939699076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45974.666939699076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45974.666939699076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45974.666939699076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45974.666939699076</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45974.666939583331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45974.666939583331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45974.666939583331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45974.666939583331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45974.666939583331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45974.666939583331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45974.666939583331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45974.666939583331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45974.666939583331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45974.666939583331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45974.666939583331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45974.666939583331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45974.666939583331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45974.666939583331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45974.666939583331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45974.666939583331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45974.666939583331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45974.666939583331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45974.666939583331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45974.666939583331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45974.666939583331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45974.666939583331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45974.666939583331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45974.666939583331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45974.666939583331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45974.666939583331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45974.666939583331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45974.666939583331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45974.666939583331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45974.666939583331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45974.666939583331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45974.666939583331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45974.666939583331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45974.666939583331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45974.666939583331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45974.666939583331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45974.666939583331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45974.666939583331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45974.666939583331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45974.666939583331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45974.666939583331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45974.666939583331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45974.666939583331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45974.666939583331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45974.666939583331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45974.666939583331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45974.666939583331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45974.666939583331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45974.666939583331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45974.666939583331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45974.666939583331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45974.666939583331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45974.666939583331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45974.666939583331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45974.666939583331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45974.666939583331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45974.666939583331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45974.666939583331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45974.666939583331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45974.666939583331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45974.666939583331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45974.666939583331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45974.666939583331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45974.666939583331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45974.666939583331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45974.666939583331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45974.666939583331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45974.666939583331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45974.666939583331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45974.666939583331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45974.666939583331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45974.666939583331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45974.666939583331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45974.666939583331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45974.666939583331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45974.666939583331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45974.666939583331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45974.666939583331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45974.666939583331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45974.666939583331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45974.666939583331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45974.666939583331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45974.666939583331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45974.666939583331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45974.666939583331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45974.666939583331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45974.666939583331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45974.666939583331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45974.666939583331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45974.666939583331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45974.666939583331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45974.666939583331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45974.666939583331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45974.666939583331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45974.666939583331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45974.666939583331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45974.666939583331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45974.666939583331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45974.666939583331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45974.666939583331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45974.666939583331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45974.666939583331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45974.666939583331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45974.666939583331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45974.666939583331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45974.666939583331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45974.666939583331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45974.666939583331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45974.666939583331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45974.666939583331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45974.666939583331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45974.666939583331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45974.666939583331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45974.666939583331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45974.666939583331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45974.666939583331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45974.666939583331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45974.666939583331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45974.666939583331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45974.666939583331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45974.666939583331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45974.666939583331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45974.666939583331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45974.666939583331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45974.666939583331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45974.666939583331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45974.666939583331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45974.666939583331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45974.666939583331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45974.666939583331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45974.666939583331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45974.666939583331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45974.666939583331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45974.666939583331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45974.666939583331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45974.666939583331</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2025-11-13T13:00:43Z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