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59" documentId="120_S{2AC9BD13-BADA-5192-A53E-5A8FF88502F6}" xr6:coauthVersionLast="47" xr6:coauthVersionMax="47" xr10:uidLastSave="{DCA6D377-8F5C-4CC2-8502-F9881543D9B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<sst xmlns="http://schemas.openxmlformats.org/spreadsheetml/2006/main" count="181624" uniqueCount="39225">
  <si>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</si>
  <si>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</si>
  <si>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</si>
  <si>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</si>
  <si>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</si>
  <si>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</si>
  <si>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</si>
  <si>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</si>
  <si>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</si>
  <si>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</si>
  <si>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</si>
  <si>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</si>
  <si>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</si>
  <si>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</si>
  <si>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</si>
  <si>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</si>
  <si>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</si>
  <si>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</si>
  <si>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</si>
  <si>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</si>
  <si>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</si>
  <si>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</si>
  <si>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</si>
  <si>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</si>
  <si>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</si>
  <si>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</si>
  <si>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</si>
  <si>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</si>
  <si>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</si>
  <si>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</si>
  <si>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</si>
  <si>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</si>
  <si>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</si>
  <si>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</si>
  <si>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</si>
  <si>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</si>
  <si>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</si>
  <si>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</si>
  <si>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</si>
  <si>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</si>
  <si>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</si>
  <si>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</si>
  <si>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</si>
  <si>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</si>
  <si>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</si>
  <si>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</si>
  <si>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</si>
  <si>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</si>
  <si>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</si>
  <si>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</si>
  <si>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</si>
  <si>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</si>
  <si>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</si>
  <si>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</si>
  <si>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</si>
  <si>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</si>
  <si>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</si>
  <si>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</si>
  <si>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</si>
  <si>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</si>
  <si>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</si>
  <si>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</si>
  <si>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</si>
  <si>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</si>
  <si>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</si>
  <si>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</si>
  <si>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</si>
  <si>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</si>
  <si>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</si>
  <si>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</si>
  <si>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</si>
  <si>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</si>
  <si>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</si>
  <si>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</si>
  <si>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</si>
  <si>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</si>
  <si>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</si>
  <si>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</si>
  <si>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</si>
  <si>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</si>
  <si>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</si>
  <si>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</si>
  <si>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</si>
  <si>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</si>
  <si>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</si>
  <si>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</si>
  <si>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</si>
  <si>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</si>
  <si>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</si>
  <si>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</si>
  <si>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</si>
  <si>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</si>
  <si>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</si>
  <si>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</si>
  <si>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</si>
  <si>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</si>
  <si>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</si>
  <si>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</si>
  <si>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</si>
  <si>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</si>
  <si>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</si>
  <si>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</si>
  <si>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</si>
  <si>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</si>
  <si>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</si>
  <si>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</si>
  <si>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</si>
  <si>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</si>
  <si>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</si>
  <si>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</si>
  <si>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</si>
  <si>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</si>
  <si>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</si>
  <si>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</si>
  <si>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</si>
  <si>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</si>
  <si>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</si>
  <si>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</si>
  <si>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</si>
  <si>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</si>
  <si>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</si>
  <si>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</si>
  <si>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</si>
  <si>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</si>
  <si>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</si>
  <si>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</si>
  <si>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</si>
  <si>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</si>
  <si>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</si>
  <si>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</si>
  <si>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</si>
  <si>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</si>
  <si>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</si>
  <si>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</si>
  <si>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</si>
  <si>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</si>
  <si>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</si>
  <si>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</si>
  <si>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</si>
  <si>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</si>
  <si>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</si>
  <si>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</si>
  <si>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</si>
  <si>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</si>
  <si>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</si>
  <si>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</si>
  <si>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</si>
  <si>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</si>
  <si>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</si>
  <si>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</si>
  <si>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</si>
  <si>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</si>
  <si>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</si>
  <si>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</si>
  <si>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</si>
  <si>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</si>
  <si>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</si>
  <si>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</si>
  <si>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</si>
  <si>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</si>
  <si>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</si>
  <si>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</si>
  <si>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</si>
  <si>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</si>
  <si>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</si>
  <si>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</si>
  <si>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</si>
  <si>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</si>
  <si>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</si>
  <si>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</si>
  <si>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</si>
  <si>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</si>
  <si>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</si>
  <si>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</si>
  <si>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</si>
  <si>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</si>
  <si>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</si>
  <si>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</si>
  <si>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</si>
  <si>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</si>
  <si>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</si>
  <si>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</si>
  <si>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</si>
  <si>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</si>
  <si>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</si>
  <si>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</si>
  <si>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</si>
  <si>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</si>
  <si>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</si>
  <si>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</si>
  <si>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</si>
  <si>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</si>
  <si>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</si>
  <si>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</si>
  <si>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</si>
  <si>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</si>
  <si>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</si>
  <si>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</si>
  <si>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</si>
  <si>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</si>
  <si>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</si>
  <si>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</si>
  <si>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</si>
  <si>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</si>
  <si>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</si>
  <si>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</si>
  <si>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</si>
  <si>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</si>
  <si>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</si>
  <si>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</si>
  <si>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</si>
  <si>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</si>
  <si>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</si>
  <si>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</si>
  <si>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</si>
  <si>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</si>
  <si>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</si>
  <si>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</si>
  <si>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</si>
  <si>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</si>
  <si>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</si>
  <si>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</si>
  <si>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</si>
  <si>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</si>
  <si>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</si>
  <si>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</si>
  <si>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</si>
  <si>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</si>
  <si>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</si>
  <si>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</si>
  <si>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</si>
  <si>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</si>
  <si>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</si>
  <si>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</si>
  <si>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</si>
  <si>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</si>
  <si>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</si>
  <si>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</si>
  <si>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</si>
  <si>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</si>
  <si>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</si>
  <si>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</si>
  <si>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</si>
  <si>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</si>
  <si>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</si>
  <si>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</si>
  <si>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</si>
  <si>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</si>
  <si>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</si>
  <si>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</si>
  <si>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</si>
  <si>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</si>
  <si>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</si>
  <si>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</si>
  <si>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</si>
  <si>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</si>
  <si>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</si>
  <si>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</si>
  <si>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</si>
  <si>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</si>
  <si>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</si>
  <si>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</si>
  <si>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</si>
  <si>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</si>
  <si>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</si>
  <si>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</si>
  <si>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</si>
  <si>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</si>
  <si>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</si>
  <si>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</si>
  <si>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</si>
  <si>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</si>
  <si>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</si>
  <si>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</si>
  <si>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</si>
  <si>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</si>
  <si>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</si>
  <si>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</si>
  <si>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</si>
  <si>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</si>
  <si>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</si>
  <si>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</si>
  <si>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</si>
  <si>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</si>
  <si>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</si>
  <si>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</si>
  <si>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</si>
  <si>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</si>
  <si>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</si>
  <si>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</si>
  <si>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</si>
  <si>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</si>
  <si>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</si>
  <si>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</si>
  <si>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</si>
  <si>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</si>
  <si>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</si>
  <si>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</si>
  <si>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</si>
  <si>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</si>
  <si>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</si>
  <si>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</si>
  <si>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</si>
  <si>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</si>
  <si>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</si>
  <si>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</si>
  <si>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</si>
  <si>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</si>
  <si>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</si>
  <si>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</si>
  <si>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</si>
  <si>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</si>
  <si>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</si>
  <si>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</si>
  <si>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</si>
  <si>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</si>
  <si>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</si>
  <si>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</si>
  <si>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</si>
  <si>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</si>
  <si>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</si>
  <si>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</si>
  <si>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</si>
  <si>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</si>
  <si>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</si>
  <si>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</si>
  <si>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</si>
  <si>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</si>
  <si>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</si>
  <si>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</si>
  <si>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</si>
  <si>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</si>
  <si>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</si>
  <si>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</si>
  <si>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</si>
  <si>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</si>
  <si>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</si>
  <si>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</si>
  <si>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</si>
  <si>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</si>
  <si>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</si>
  <si>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</si>
  <si>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</si>
  <si>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</si>
  <si>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</si>
  <si>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</si>
  <si>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</si>
  <si>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</si>
  <si>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</si>
  <si>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</si>
  <si>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</si>
  <si>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</si>
  <si>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</si>
  <si>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</si>
  <si>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</si>
  <si>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</si>
  <si>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</si>
  <si>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</si>
  <si>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</si>
  <si>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</si>
  <si>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</si>
  <si>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</si>
  <si>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</si>
  <si>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</si>
  <si>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</si>
  <si>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</si>
  <si>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</si>
  <si>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</si>
  <si>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</si>
  <si>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</si>
  <si>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</si>
  <si>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</si>
  <si>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</si>
  <si>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</si>
  <si>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</si>
  <si>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</si>
  <si>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</si>
  <si>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</si>
  <si>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</si>
  <si>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</si>
  <si>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</si>
  <si>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</si>
  <si>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</si>
  <si>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</si>
  <si>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</si>
  <si>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</si>
  <si>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</si>
  <si>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</si>
  <si>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</si>
  <si>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</si>
  <si>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</si>
  <si>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</si>
  <si>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</si>
  <si>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</si>
  <si>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</si>
  <si>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</si>
  <si>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</si>
  <si>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</si>
  <si>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</si>
  <si>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</si>
  <si>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</si>
  <si>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</si>
  <si>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</si>
  <si>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</si>
  <si>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</si>
  <si>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</si>
  <si>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</si>
  <si>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</si>
  <si>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</si>
  <si>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</si>
  <si>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</si>
  <si>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</si>
  <si>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</si>
  <si>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</si>
  <si>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</si>
  <si>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</si>
  <si>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</si>
  <si>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</si>
  <si>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</si>
  <si>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</si>
  <si>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</si>
  <si>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</si>
  <si>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</si>
  <si>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</si>
  <si>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</si>
  <si>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</si>
  <si>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</si>
  <si>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</si>
  <si>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</si>
  <si>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</si>
  <si>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</si>
  <si>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</si>
  <si>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</si>
  <si>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</si>
  <si>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</si>
  <si>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</si>
  <si>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</si>
  <si>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</si>
  <si>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</si>
  <si>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</si>
  <si>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</si>
  <si>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</si>
  <si>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</si>
  <si>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</si>
  <si>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</si>
  <si>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</si>
  <si>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</si>
  <si>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</si>
  <si>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</si>
  <si>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</si>
  <si>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</si>
  <si>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</si>
  <si>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</si>
  <si>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</si>
  <si>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</si>
  <si>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</si>
  <si>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</si>
  <si>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</si>
  <si>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</si>
  <si>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</si>
  <si>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</si>
  <si>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</si>
  <si>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</si>
  <si>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</si>
  <si>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</si>
  <si>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</si>
  <si>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</si>
  <si>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</si>
  <si>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</si>
  <si>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</si>
  <si>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</si>
  <si>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</si>
  <si>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</si>
  <si>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</si>
  <si>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</si>
  <si>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</si>
  <si>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</si>
  <si>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</si>
  <si>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</si>
  <si>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</si>
  <si>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</si>
  <si>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</si>
  <si>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</si>
  <si>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</si>
  <si>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</si>
  <si>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</si>
  <si>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</si>
  <si>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</si>
  <si>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</si>
  <si>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</si>
  <si>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</si>
  <si>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</si>
  <si>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</si>
  <si>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</si>
  <si>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</si>
  <si>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</si>
  <si>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</si>
  <si>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</si>
  <si>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</si>
  <si>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</si>
  <si>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</si>
  <si>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</si>
  <si>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</si>
  <si>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</si>
  <si>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</si>
  <si>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</si>
  <si>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</si>
  <si>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</si>
  <si>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</si>
  <si>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</si>
  <si>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</si>
  <si>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</si>
  <si>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</si>
  <si>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</si>
  <si>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</si>
  <si>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</si>
  <si>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</si>
  <si>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</si>
  <si>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</si>
  <si>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</si>
  <si>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</si>
  <si>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</si>
  <si>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</si>
  <si>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</si>
  <si>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</si>
  <si>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</si>
  <si>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</si>
  <si>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</si>
  <si>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</si>
  <si>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</si>
  <si>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</si>
  <si>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</si>
  <si>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</si>
  <si>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</si>
  <si>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</si>
  <si>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</si>
  <si>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</si>
  <si>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</si>
  <si>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</si>
  <si>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</si>
  <si>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</si>
  <si>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</si>
  <si>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</si>
  <si>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</si>
  <si>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</si>
  <si>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</si>
  <si>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</si>
  <si>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</si>
  <si>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</si>
  <si>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</si>
  <si>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</si>
  <si>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</si>
  <si>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</si>
  <si>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</si>
  <si>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</si>
  <si>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</si>
  <si>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</si>
  <si>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</si>
  <si>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</si>
  <si>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</si>
  <si>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</si>
  <si>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</si>
  <si>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</si>
  <si>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</si>
  <si>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</si>
  <si>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</si>
  <si>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</si>
  <si>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</si>
  <si>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</si>
  <si>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</si>
  <si>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</si>
  <si>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</si>
  <si>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</si>
  <si>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</si>
  <si>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</si>
  <si>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</si>
  <si>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</si>
  <si>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</si>
  <si>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</si>
  <si>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</si>
  <si>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</si>
  <si>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</si>
  <si>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</si>
  <si>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</si>
  <si>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</si>
  <si>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</si>
  <si>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</si>
  <si>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</si>
  <si>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</si>
  <si>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</si>
  <si>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</si>
  <si>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</si>
  <si>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</si>
  <si>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</si>
  <si>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</si>
  <si>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</si>
  <si>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</si>
  <si>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</si>
  <si>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</si>
  <si>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</si>
  <si>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</si>
  <si>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</si>
  <si>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</si>
  <si>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</si>
  <si>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</si>
  <si>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</si>
  <si>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</si>
  <si>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</si>
  <si>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</si>
  <si>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</si>
  <si>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</si>
  <si>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</si>
  <si>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</si>
  <si>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</si>
  <si>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</si>
  <si>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</si>
  <si>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</si>
  <si>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</si>
  <si>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</si>
  <si>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</si>
  <si>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</si>
  <si>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</si>
  <si>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</si>
  <si>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</si>
  <si>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</si>
  <si>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</si>
  <si>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</si>
  <si>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</si>
  <si>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</si>
  <si>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</si>
  <si>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</si>
  <si>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</si>
  <si>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</si>
  <si>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</si>
  <si>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</si>
  <si>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</si>
  <si>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</si>
  <si>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</si>
  <si>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</si>
  <si>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</si>
  <si>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</si>
  <si>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</si>
  <si>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</si>
  <si>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</si>
  <si>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</si>
  <si>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</si>
  <si>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</si>
  <si>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</si>
  <si>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</si>
  <si>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</si>
  <si>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</si>
  <si>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</si>
  <si>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</si>
  <si>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</si>
  <si>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</si>
  <si>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</si>
  <si>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</si>
  <si>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</si>
  <si>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</si>
  <si>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</si>
  <si>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</si>
  <si>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</si>
  <si>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</si>
  <si>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</si>
  <si>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</si>
  <si>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</si>
  <si>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</si>
  <si>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</si>
  <si>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</si>
  <si>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</si>
  <si>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</si>
  <si>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</si>
  <si>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</si>
  <si>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</si>
  <si>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</si>
  <si>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</si>
  <si>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</si>
  <si>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</si>
  <si>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</si>
  <si>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</si>
  <si>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</si>
  <si>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</si>
  <si>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</si>
  <si>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</si>
  <si>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</si>
  <si>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</si>
  <si>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</si>
  <si>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</si>
  <si>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</si>
  <si>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</si>
  <si>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</si>
  <si>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</si>
  <si>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</si>
  <si>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</si>
  <si>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</si>
  <si>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</si>
  <si>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</si>
  <si>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</si>
  <si>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</si>
  <si>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</si>
  <si>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</si>
  <si>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</si>
  <si>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</si>
  <si>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</si>
  <si>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</si>
  <si>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</si>
  <si>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</si>
  <si>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</si>
  <si>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</si>
  <si>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</si>
  <si>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</si>
  <si>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</si>
  <si>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</si>
  <si>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</si>
  <si>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</si>
  <si>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</si>
  <si>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</si>
  <si>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</si>
  <si>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</si>
  <si>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</si>
  <si>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</si>
  <si>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</si>
  <si>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</si>
  <si>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</si>
  <si>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</si>
  <si>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</si>
  <si>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</si>
  <si>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</si>
  <si>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</si>
  <si>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</si>
  <si>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</si>
  <si>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</si>
  <si>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</si>
  <si>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</si>
  <si>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</si>
  <si>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</si>
  <si>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</si>
  <si>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</si>
  <si>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</si>
  <si>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</si>
  <si>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</si>
  <si>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</si>
  <si>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</si>
  <si>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</si>
  <si>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</si>
  <si>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</si>
  <si>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</si>
  <si>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</si>
  <si>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</si>
  <si>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</si>
  <si>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</si>
  <si>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</si>
  <si>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</si>
  <si>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</si>
  <si>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</si>
  <si>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</si>
  <si>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</si>
  <si>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</si>
  <si>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</si>
  <si>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</si>
  <si>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</si>
  <si>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</si>
  <si>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</si>
  <si>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</si>
  <si>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</si>
  <si>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</si>
  <si>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</si>
  <si>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</si>
  <si>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</si>
  <si>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</si>
  <si>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</si>
  <si>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</si>
  <si>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</si>
  <si>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</si>
  <si>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</si>
  <si>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</si>
  <si>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</si>
  <si>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</si>
  <si>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</si>
  <si>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</si>
  <si>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</si>
  <si>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</si>
  <si>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</si>
  <si>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</si>
  <si>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</si>
  <si>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</si>
  <si>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</si>
  <si>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</si>
  <si>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</si>
  <si>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</si>
  <si>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</si>
  <si>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</si>
  <si>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</si>
  <si>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</si>
  <si>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</si>
  <si>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</si>
  <si>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</si>
  <si>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</si>
  <si>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</si>
  <si>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</si>
  <si>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</si>
  <si>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</si>
  <si>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</si>
  <si>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</si>
  <si>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</si>
  <si>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</si>
  <si>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</si>
  <si>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</si>
  <si>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</si>
  <si>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</si>
  <si>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</si>
  <si>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</si>
  <si>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</si>
  <si>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</si>
  <si>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</si>
  <si>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</si>
  <si>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</si>
  <si>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</si>
  <si>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</si>
  <si>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</si>
  <si>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</si>
  <si>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</si>
  <si>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</si>
  <si>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</si>
  <si>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</si>
  <si>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</si>
  <si>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</si>
  <si>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</si>
  <si>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</si>
  <si>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</si>
  <si>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</si>
  <si>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</si>
  <si>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</si>
  <si>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</si>
  <si>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</si>
  <si>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</si>
  <si>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</si>
  <si>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</si>
  <si>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</si>
  <si>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</si>
  <si>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</si>
  <si>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</si>
  <si>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</si>
  <si>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</si>
  <si>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</si>
  <si>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</si>
  <si>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</si>
  <si>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</si>
  <si>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</si>
  <si>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</si>
  <si>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</si>
  <si>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</si>
  <si>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</si>
  <si>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</si>
  <si>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</si>
  <si>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</si>
  <si>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</si>
  <si>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</si>
  <si>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</si>
  <si>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</si>
  <si>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</si>
  <si>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</si>
  <si>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</si>
  <si>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</si>
  <si>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</si>
  <si>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</si>
  <si>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</si>
  <si>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</si>
  <si>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</si>
  <si>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</si>
  <si>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</si>
  <si>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</si>
  <si>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</si>
  <si>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</si>
  <si>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</si>
  <si>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</si>
  <si>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</si>
  <si>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</si>
  <si>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</si>
  <si>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</si>
  <si>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</si>
  <si>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</si>
  <si>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</si>
  <si>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</si>
  <si>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</si>
  <si>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</si>
  <si>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</si>
  <si>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</si>
  <si>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</si>
  <si>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</si>
  <si>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</si>
  <si>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</si>
  <si>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</si>
  <si>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</si>
  <si>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</si>
  <si>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</si>
  <si>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</si>
  <si>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</si>
  <si>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</si>
  <si>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</si>
  <si>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</si>
  <si>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</si>
  <si>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</si>
  <si>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</si>
  <si>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</si>
  <si>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</si>
  <si>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</si>
  <si>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</si>
  <si>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</si>
  <si>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</si>
  <si>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</si>
  <si>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</si>
  <si>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</si>
  <si>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</si>
  <si>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</si>
  <si>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</si>
  <si>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</si>
  <si>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</si>
  <si>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</si>
  <si>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</si>
  <si>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</si>
  <si>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</si>
  <si>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</si>
  <si>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</si>
  <si>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</si>
  <si>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</si>
  <si>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</si>
  <si>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</si>
  <si>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</si>
  <si>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</si>
  <si>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</si>
  <si>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</si>
  <si>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</si>
  <si>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</si>
  <si>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</si>
  <si>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</si>
  <si>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</si>
  <si>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</si>
  <si>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</si>
  <si>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</si>
  <si>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</si>
  <si>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</si>
  <si>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</si>
  <si>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</si>
  <si>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</si>
  <si>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</si>
  <si>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</si>
  <si>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</si>
  <si>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</si>
  <si>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</si>
  <si>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</si>
  <si>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</si>
  <si>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</si>
  <si>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</si>
  <si>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</si>
  <si>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</si>
  <si>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</si>
  <si>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</si>
  <si>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</si>
  <si>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</si>
  <si>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</si>
  <si>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</si>
  <si>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</si>
  <si>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</si>
  <si>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</si>
  <si>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</si>
  <si>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</si>
  <si>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</si>
  <si>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</si>
  <si>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</si>
  <si>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</si>
  <si>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</si>
  <si>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</si>
  <si>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</si>
  <si>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</si>
  <si>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</si>
  <si>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</si>
  <si>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</si>
  <si>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</si>
  <si>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</si>
  <si>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</si>
  <si>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</si>
  <si>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</si>
  <si>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</si>
  <si>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</si>
  <si>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</si>
  <si>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</si>
  <si>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</si>
  <si>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</si>
  <si>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</si>
  <si>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</si>
  <si>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</si>
  <si>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</si>
  <si>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</si>
  <si>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</si>
  <si>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</si>
  <si>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</si>
  <si>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</si>
  <si>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</si>
  <si>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</si>
  <si>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</si>
  <si>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</si>
  <si>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</si>
  <si>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</si>
  <si>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</si>
  <si>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</si>
  <si>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</si>
  <si>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</si>
  <si>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</si>
  <si>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</si>
  <si>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</si>
  <si>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</si>
  <si>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</si>
  <si>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</si>
  <si>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</si>
  <si>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</si>
  <si>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</si>
  <si>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</si>
  <si>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</si>
  <si>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</si>
  <si>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</si>
  <si>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</si>
  <si>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</si>
  <si>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</si>
  <si>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</si>
  <si>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</si>
  <si>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</si>
  <si>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</si>
  <si>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</si>
  <si>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</si>
  <si>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</si>
  <si>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</si>
  <si>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</si>
  <si>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</si>
  <si>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</si>
  <si>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</si>
  <si>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</si>
  <si>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</si>
  <si>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</si>
  <si>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</si>
  <si>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</si>
  <si>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</si>
  <si>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</si>
  <si>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</si>
  <si>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</si>
  <si>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</si>
  <si>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</si>
  <si>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</si>
  <si>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</si>
  <si>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</si>
  <si>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</si>
  <si>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</si>
  <si>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</si>
  <si>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</si>
  <si>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</si>
  <si>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</si>
  <si>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</si>
  <si>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</si>
  <si>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</si>
  <si>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</si>
  <si>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</si>
  <si>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</si>
  <si>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</si>
  <si>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</si>
  <si>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</si>
  <si>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</si>
  <si>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</si>
  <si>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</si>
  <si>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</si>
  <si>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</si>
  <si>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</si>
  <si>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</si>
  <si>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</si>
  <si>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</si>
  <si>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</si>
  <si>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</si>
  <si>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</si>
  <si>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</si>
  <si>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</si>
  <si>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</si>
  <si>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</si>
  <si>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</si>
  <si>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</si>
  <si>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</si>
  <si>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</si>
  <si>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</si>
  <si>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</si>
  <si>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</si>
  <si>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</si>
  <si>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</si>
  <si>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</si>
  <si>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</si>
  <si>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</si>
  <si>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</si>
  <si>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</si>
  <si>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</si>
  <si>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</si>
  <si>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</si>
  <si>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</si>
  <si>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</si>
  <si>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</si>
  <si>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</si>
  <si>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</si>
  <si>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</si>
  <si>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</si>
  <si>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</si>
  <si>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</si>
  <si>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</si>
  <si>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</si>
  <si>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</si>
  <si>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</si>
  <si>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</si>
  <si>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</si>
  <si>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</si>
  <si>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</si>
  <si>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</si>
  <si>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</si>
  <si>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</si>
  <si>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</si>
  <si>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</si>
  <si>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</si>
  <si>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</si>
  <si>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</si>
  <si>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</si>
  <si>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</si>
  <si>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</si>
  <si>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</si>
  <si>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</si>
  <si>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</si>
  <si>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</si>
  <si>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</si>
  <si>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</si>
  <si>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</si>
  <si>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</si>
  <si>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</si>
  <si>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</si>
  <si>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</si>
  <si>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</si>
  <si>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</si>
  <si>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</si>
  <si>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</si>
  <si>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</si>
  <si>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</si>
  <si>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</si>
  <si>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</si>
  <si>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</si>
  <si>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</si>
  <si>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</si>
  <si>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</si>
  <si>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</si>
  <si>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</si>
  <si>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</si>
  <si>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</si>
  <si>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</si>
  <si>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</si>
  <si>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</si>
  <si>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</si>
  <si>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</si>
  <si>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</si>
  <si>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</si>
  <si>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</si>
  <si>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</si>
  <si>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</si>
  <si>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</si>
  <si>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</si>
  <si>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</si>
  <si>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</si>
  <si>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</si>
  <si>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</si>
  <si>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</si>
  <si>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</si>
  <si>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</si>
  <si>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</si>
  <si>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</si>
  <si>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</si>
  <si>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</si>
  <si>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</si>
  <si>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</si>
  <si>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</si>
  <si>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</si>
  <si>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</si>
  <si>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</si>
  <si>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</si>
  <si>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</si>
  <si>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</si>
  <si>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</si>
  <si>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</si>
  <si>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</si>
  <si>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</si>
  <si>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</si>
  <si>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</si>
  <si>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</si>
  <si>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</si>
  <si>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</si>
  <si>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</si>
  <si>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</si>
  <si>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</si>
  <si>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</si>
  <si>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</si>
  <si>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</si>
  <si>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</si>
  <si>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</si>
  <si>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</si>
  <si>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</si>
  <si>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</si>
  <si>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</si>
  <si>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</si>
  <si>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</si>
  <si>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</si>
  <si>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</si>
  <si>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</si>
  <si>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</si>
  <si>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</si>
  <si>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</si>
  <si>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</si>
  <si>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</si>
  <si>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</si>
  <si>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</si>
  <si>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</si>
  <si>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</si>
  <si>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</si>
  <si>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</si>
  <si>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</si>
  <si>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</si>
  <si>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</si>
  <si>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</si>
  <si>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</si>
  <si>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</si>
  <si>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</si>
  <si>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</si>
  <si>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</si>
  <si>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</si>
  <si>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</si>
  <si>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</si>
  <si>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</si>
  <si>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</si>
  <si>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</si>
  <si>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</si>
  <si>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</si>
  <si>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</si>
  <si>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</si>
  <si>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</si>
  <si>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</si>
  <si>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</si>
  <si>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</si>
  <si>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</si>
  <si>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</si>
  <si>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</si>
  <si>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</si>
  <si>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</si>
  <si>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</si>
  <si>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</si>
  <si>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</si>
  <si>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</si>
  <si>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</si>
  <si>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</si>
  <si>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</si>
  <si>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</si>
  <si>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</si>
  <si>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</si>
  <si>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</si>
  <si>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</si>
  <si>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</si>
  <si>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</si>
  <si>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</si>
  <si>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</si>
  <si>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</si>
  <si>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</si>
  <si>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</si>
  <si>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</si>
  <si>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</si>
  <si>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</si>
  <si>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</si>
  <si>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</si>
  <si>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</si>
  <si>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</si>
  <si>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</si>
  <si>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</si>
  <si>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</si>
  <si>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</si>
  <si>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</si>
  <si>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</si>
  <si>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</si>
  <si>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</si>
  <si>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</si>
  <si>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</si>
  <si>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</si>
  <si>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</si>
  <si>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</si>
  <si>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</si>
  <si>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</si>
  <si>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</si>
  <si>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</si>
  <si>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</si>
  <si>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</si>
  <si>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</si>
  <si>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</si>
  <si>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</si>
  <si>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</si>
  <si>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</si>
  <si>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</si>
  <si>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</si>
  <si>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</si>
  <si>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</si>
  <si>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</si>
  <si>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</si>
  <si>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</si>
  <si>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</si>
  <si>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</si>
  <si>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</si>
  <si>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</si>
  <si>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</si>
  <si>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</si>
  <si>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</si>
  <si>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</si>
  <si>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</si>
  <si>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</si>
  <si>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</si>
  <si>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</si>
  <si>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</si>
  <si>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</si>
  <si>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</si>
  <si>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</si>
  <si>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</si>
  <si>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</si>
  <si>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</si>
  <si>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</si>
  <si>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</si>
  <si>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</si>
  <si>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</si>
  <si>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</si>
  <si>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</si>
  <si>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</si>
  <si>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</si>
  <si>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</si>
  <si>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</si>
  <si>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</si>
  <si>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</si>
  <si>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</si>
  <si>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</si>
  <si>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</si>
  <si>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</si>
  <si>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</si>
  <si>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</si>
  <si>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</si>
  <si>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</si>
  <si>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</si>
  <si>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</si>
  <si>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</si>
  <si>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</si>
  <si>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</si>
  <si>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</si>
  <si>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</si>
  <si>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</si>
  <si>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</si>
  <si>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</si>
  <si>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</si>
  <si>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</si>
  <si>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</si>
  <si>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</si>
  <si>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</si>
  <si>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</si>
  <si>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</si>
  <si>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</si>
  <si>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</si>
  <si>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</si>
  <si>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</si>
  <si>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</si>
  <si>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</si>
  <si>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</si>
  <si>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</si>
  <si>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</si>
  <si>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</si>
  <si>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</si>
  <si>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</si>
  <si>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</si>
  <si>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</si>
  <si>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</si>
  <si>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</si>
  <si>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</si>
  <si>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</si>
  <si>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</si>
  <si>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</si>
  <si>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</si>
  <si>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</si>
  <si>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</si>
  <si>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</si>
  <si>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</si>
  <si>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</si>
  <si>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</si>
  <si>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</si>
  <si>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</si>
  <si>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</si>
  <si>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</si>
  <si>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</si>
  <si>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</si>
  <si>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</si>
  <si>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</si>
  <si>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</si>
  <si>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</si>
  <si>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</si>
  <si>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</si>
  <si>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</si>
  <si>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</si>
  <si>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</si>
  <si>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</si>
  <si>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</si>
  <si>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</si>
  <si>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</si>
  <si>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</si>
  <si>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</si>
  <si>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</si>
  <si>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</si>
  <si>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</si>
  <si>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</si>
  <si>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</si>
  <si>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</si>
  <si>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</si>
  <si>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</si>
  <si>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</si>
  <si>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</si>
  <si>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</si>
  <si>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</si>
  <si>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</si>
  <si>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</si>
  <si>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</si>
  <si>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</si>
  <si>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</si>
  <si>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</si>
  <si>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</si>
  <si>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</si>
  <si>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</si>
  <si>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</si>
  <si>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</si>
  <si>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</si>
  <si>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</si>
  <si>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</si>
  <si>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</si>
  <si>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</si>
  <si>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</si>
  <si>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</si>
  <si>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</si>
  <si>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</si>
  <si>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</si>
  <si>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</si>
  <si>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</si>
  <si>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</si>
  <si>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</si>
  <si>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</si>
  <si>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</si>
  <si>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</si>
  <si>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</si>
  <si>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</si>
  <si>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</si>
  <si>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</si>
  <si>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</si>
  <si>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</si>
  <si>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</si>
  <si>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</si>
  <si>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</si>
  <si>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</si>
  <si>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</si>
  <si>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</si>
  <si>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</si>
  <si>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</si>
  <si>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</si>
  <si>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</si>
  <si>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</si>
  <si>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</si>
  <si>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</si>
  <si>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</si>
  <si>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</si>
  <si>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</si>
  <si>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</si>
  <si>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</si>
  <si>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</si>
  <si>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</si>
  <si>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</si>
  <si>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</si>
  <si>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</si>
  <si>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</si>
  <si>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</si>
  <si>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</si>
  <si>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</si>
  <si>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</si>
  <si>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</si>
  <si>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</si>
  <si>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</si>
  <si>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</si>
  <si>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</si>
  <si>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</si>
  <si>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</si>
  <si>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</si>
  <si>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</si>
  <si>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</si>
  <si>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</si>
  <si>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</si>
  <si>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</si>
  <si>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</si>
  <si>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</si>
  <si>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</si>
  <si>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</si>
  <si>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</si>
  <si>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</si>
  <si>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</si>
  <si>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</si>
  <si>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</si>
  <si>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</si>
  <si>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</si>
  <si>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</si>
  <si>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</si>
  <si>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</si>
  <si>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</si>
  <si>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</si>
  <si>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</si>
  <si>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</si>
  <si>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</si>
  <si>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</si>
  <si>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</si>
  <si>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</si>
  <si>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</si>
  <si>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</si>
  <si>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</si>
  <si>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</si>
  <si>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</si>
  <si>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</si>
  <si>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</si>
  <si>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</si>
  <si>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</si>
  <si>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</si>
  <si>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</si>
  <si>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</si>
  <si>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</si>
  <si>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</si>
  <si>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</si>
  <si>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</si>
  <si>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</si>
  <si>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</si>
  <si>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</si>
  <si>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</si>
  <si>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</si>
  <si>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</si>
  <si>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</si>
  <si>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</si>
  <si>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</si>
  <si>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</si>
  <si>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</si>
  <si>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</si>
  <si>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</si>
  <si>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</si>
  <si>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</si>
  <si>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</si>
  <si>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</si>
  <si>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</si>
  <si>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</si>
  <si>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</si>
  <si>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</si>
  <si>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</si>
  <si>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</si>
  <si>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</si>
  <si>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</si>
  <si>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</si>
  <si>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</si>
  <si>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</si>
  <si>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</si>
  <si>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</si>
  <si>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</si>
  <si>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</si>
  <si>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</si>
  <si>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</si>
  <si>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</si>
  <si>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</si>
  <si>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</si>
  <si>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</si>
  <si>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</si>
  <si>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</si>
  <si>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</si>
  <si>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</si>
  <si>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</si>
  <si>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</si>
  <si>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</si>
  <si>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</si>
  <si>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</si>
  <si>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</si>
  <si>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</si>
  <si>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</si>
  <si>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</si>
  <si>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</si>
  <si>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</si>
  <si>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</si>
  <si>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</si>
  <si>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</si>
  <si>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</si>
  <si>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</si>
  <si>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</si>
  <si>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</si>
  <si>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</si>
  <si>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</si>
  <si>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</si>
  <si>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</si>
  <si>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</si>
  <si>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</si>
  <si>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</si>
  <si>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</si>
  <si>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</si>
  <si>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</si>
  <si>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</si>
  <si>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</si>
  <si>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</si>
  <si>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</si>
  <si>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</si>
  <si>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</si>
  <si>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</si>
  <si>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</si>
  <si>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</si>
  <si>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</si>
  <si>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</si>
  <si>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</si>
  <si>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</si>
  <si>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</si>
  <si>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</si>
  <si>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</si>
  <si>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</si>
  <si>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</si>
  <si>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</si>
  <si>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</si>
  <si>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</si>
  <si>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</si>
  <si>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</si>
  <si>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</si>
  <si>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</si>
  <si>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</si>
  <si>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</si>
  <si>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</si>
  <si>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</si>
  <si>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</si>
  <si>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</si>
  <si>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</si>
  <si>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</si>
  <si>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</si>
  <si>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</si>
  <si>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</si>
  <si>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</si>
  <si>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</si>
  <si>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</si>
  <si>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</si>
  <si>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</si>
  <si>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</si>
  <si>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</si>
  <si>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</si>
  <si>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</si>
  <si>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</si>
  <si>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</si>
  <si>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</si>
  <si>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</si>
  <si>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</si>
  <si>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</si>
  <si>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</si>
  <si>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</si>
  <si>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</si>
  <si>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</si>
  <si>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</si>
  <si>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</si>
  <si>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</si>
  <si>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</si>
  <si>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</si>
  <si>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</si>
  <si>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</si>
  <si>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</si>
  <si>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</si>
  <si>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</si>
  <si>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</si>
  <si>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</si>
  <si>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</si>
  <si>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</si>
  <si>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</si>
  <si>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</si>
  <si>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</si>
  <si>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</si>
  <si>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</si>
  <si>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</si>
  <si>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</si>
  <si>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</si>
  <si>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</si>
  <si>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</si>
  <si>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</si>
  <si>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</si>
  <si>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</si>
  <si>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</si>
  <si>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</si>
  <si>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</si>
  <si>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</si>
  <si>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</si>
  <si>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</si>
  <si>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</si>
  <si>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</si>
  <si>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</si>
  <si>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</si>
  <si>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</si>
  <si>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</si>
  <si>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</si>
  <si>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</si>
  <si>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</si>
  <si>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</si>
  <si>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</si>
  <si>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</si>
  <si>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</si>
  <si>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</si>
  <si>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</si>
  <si>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</si>
  <si>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</si>
  <si>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</si>
  <si>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</si>
  <si>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</si>
  <si>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</si>
  <si>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</si>
  <si>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</si>
  <si>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</si>
  <si>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</si>
  <si>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</si>
  <si>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</si>
  <si>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</si>
  <si>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</si>
  <si>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</si>
  <si>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</si>
  <si>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</si>
  <si>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</si>
  <si>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</si>
  <si>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</si>
  <si>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</si>
  <si>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</si>
  <si>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</si>
  <si>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</si>
  <si>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</si>
  <si>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</si>
  <si>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</si>
  <si>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</si>
  <si>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</si>
  <si>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</si>
  <si>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</si>
  <si>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</si>
  <si>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</si>
  <si>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</si>
  <si>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</si>
  <si>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</si>
  <si>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</si>
  <si>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</si>
  <si>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</si>
  <si>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</si>
  <si>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</si>
  <si>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</si>
  <si>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</si>
  <si>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</si>
  <si>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</si>
  <si>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</si>
  <si>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</si>
  <si>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</si>
  <si>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</si>
  <si>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</si>
  <si>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</si>
  <si>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</si>
  <si>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</si>
  <si>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</si>
  <si>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</si>
  <si>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</si>
  <si>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</si>
  <si>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</si>
  <si>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</si>
  <si>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</si>
  <si>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</si>
  <si>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</si>
  <si>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</si>
  <si>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</si>
  <si>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</si>
  <si>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</si>
  <si>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</si>
  <si>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</si>
  <si>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</si>
  <si>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</si>
  <si>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</si>
  <si>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</si>
  <si>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</si>
  <si>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</si>
  <si>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</si>
  <si>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</si>
  <si>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</si>
  <si>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</si>
  <si>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</si>
  <si>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</si>
  <si>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</si>
  <si>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</si>
  <si>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</si>
  <si>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</si>
  <si>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</si>
  <si>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</si>
  <si>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</si>
  <si>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</si>
  <si>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</si>
  <si>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</si>
  <si>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</si>
  <si>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</si>
  <si>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</si>
  <si>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</si>
  <si>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</si>
  <si>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</si>
  <si>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</si>
  <si>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</si>
  <si>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</si>
  <si>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</si>
  <si>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</si>
  <si>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</si>
  <si>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</si>
  <si>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</si>
  <si>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</si>
  <si>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</si>
  <si>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</si>
  <si>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</si>
  <si>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</si>
  <si>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</si>
  <si>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</si>
  <si>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</si>
  <si>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</si>
  <si>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</si>
  <si>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</si>
  <si>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</si>
  <si>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</si>
  <si>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</si>
  <si>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</si>
  <si>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</si>
  <si>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</si>
  <si>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</si>
  <si>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</si>
  <si>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</si>
  <si>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</si>
  <si>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</si>
  <si>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</si>
  <si>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</si>
  <si>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</si>
  <si>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</si>
  <si>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</si>
  <si>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</si>
  <si>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</si>
  <si>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</si>
  <si>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</si>
  <si>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</si>
  <si>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</si>
  <si>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</si>
  <si>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</si>
  <si>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</si>
  <si>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</si>
  <si>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</si>
  <si>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</si>
  <si>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</si>
  <si>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</si>
  <si>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</si>
  <si>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</si>
  <si>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</si>
  <si>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</si>
  <si>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</si>
  <si>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</si>
  <si>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</si>
  <si>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</si>
  <si>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</si>
  <si>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</si>
  <si>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</si>
  <si>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</si>
  <si>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</si>
  <si>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</si>
  <si>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</si>
  <si>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</si>
  <si>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</si>
  <si>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</si>
  <si>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</si>
  <si>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</si>
  <si>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</si>
  <si>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</si>
  <si>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</si>
  <si>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</si>
  <si>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</si>
  <si>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</si>
  <si>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</si>
  <si>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</si>
  <si>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</si>
  <si>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</si>
  <si>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</si>
  <si>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</si>
  <si>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</si>
  <si>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</si>
  <si>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</si>
  <si>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</si>
  <si>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</si>
  <si>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</si>
  <si>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</si>
  <si>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</si>
  <si>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</si>
  <si>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</si>
  <si>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</si>
  <si>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</si>
  <si>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</si>
  <si>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</si>
  <si>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</si>
  <si>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</si>
  <si>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</si>
  <si>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</si>
  <si>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</si>
  <si>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</si>
  <si>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</si>
  <si>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</si>
  <si>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</si>
  <si>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</si>
  <si>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</si>
  <si>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</si>
  <si>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</si>
  <si>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</si>
  <si>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</si>
  <si>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</si>
  <si>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</si>
  <si>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</si>
  <si>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</si>
  <si>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</si>
  <si>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</si>
  <si>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</si>
  <si>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</si>
  <si>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</si>
  <si>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</si>
  <si>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</si>
  <si>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</si>
  <si>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</si>
  <si>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</si>
  <si>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</si>
  <si>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</si>
  <si>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</si>
  <si>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</si>
  <si>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</si>
  <si>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</si>
  <si>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</si>
  <si>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</si>
  <si>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</si>
  <si>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</si>
  <si>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</si>
  <si>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</si>
  <si>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</si>
  <si>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</si>
  <si>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</si>
  <si>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</si>
  <si>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</si>
  <si>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</si>
  <si>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</si>
  <si>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</si>
  <si>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</si>
  <si>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</si>
  <si>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</si>
  <si>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</si>
  <si>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</si>
  <si>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</si>
  <si>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</si>
  <si>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</si>
  <si>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</si>
  <si>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</si>
  <si>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</si>
  <si>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</si>
  <si>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</si>
  <si>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</si>
  <si>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</si>
  <si>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</si>
  <si>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</si>
  <si>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</si>
  <si>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</si>
  <si>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</si>
  <si>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</si>
  <si>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</si>
  <si>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</si>
  <si>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</si>
  <si>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</si>
  <si>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</si>
  <si>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</si>
  <si>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</si>
  <si>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</si>
  <si>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</si>
  <si>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</si>
  <si>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</si>
  <si>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</si>
  <si>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</si>
  <si>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</si>
  <si>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</si>
  <si>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</si>
  <si>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</si>
  <si>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</si>
  <si>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</si>
  <si>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</si>
  <si>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</si>
  <si>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</si>
  <si>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</si>
  <si>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</si>
  <si>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</si>
  <si>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</si>
  <si>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</si>
  <si>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</si>
  <si>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</si>
  <si>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</si>
  <si>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</si>
  <si>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</si>
  <si>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</si>
  <si>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</si>
  <si>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</si>
  <si>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</si>
  <si>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</si>
  <si>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</si>
  <si>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</si>
  <si>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</si>
  <si>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</si>
  <si>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</si>
  <si>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</si>
  <si>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</si>
  <si>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</si>
  <si>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</si>
  <si>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</si>
  <si>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</si>
  <si>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</si>
  <si>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</si>
  <si>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</si>
  <si>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</si>
  <si>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</si>
  <si>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</si>
  <si>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</si>
  <si>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</si>
  <si>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</si>
  <si>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</si>
  <si>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</si>
  <si>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</si>
  <si>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</si>
  <si>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</si>
  <si>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</si>
  <si>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</si>
  <si>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</si>
  <si>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</si>
  <si>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</si>
  <si>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</si>
  <si>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</si>
  <si>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</si>
  <si>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</si>
  <si>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</si>
  <si>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</si>
  <si>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</si>
  <si>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</si>
  <si>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</si>
  <si>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</si>
  <si>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</si>
  <si>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</si>
  <si>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</si>
  <si>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</si>
  <si>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</si>
  <si>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</si>
  <si>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</si>
  <si>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</si>
  <si>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</si>
  <si>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</si>
  <si>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</si>
  <si>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</si>
  <si>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</si>
  <si>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</si>
  <si>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</si>
  <si>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</si>
  <si>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</si>
  <si>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</si>
  <si>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</si>
  <si>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</si>
  <si>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</si>
  <si>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</si>
  <si>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</si>
  <si>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</si>
  <si>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</si>
  <si>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</si>
  <si>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</si>
  <si>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</si>
  <si>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</si>
  <si>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</si>
  <si>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</si>
  <si>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</si>
  <si>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</si>
  <si>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</si>
  <si>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</si>
  <si>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</si>
  <si>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</si>
  <si>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</si>
  <si>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</si>
  <si>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</si>
  <si>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</si>
  <si>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</si>
  <si>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</si>
  <si>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</si>
  <si>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</si>
  <si>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</si>
  <si>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</si>
  <si>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</si>
  <si>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</si>
  <si>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</si>
  <si>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</si>
  <si>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</si>
  <si>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</si>
  <si>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</si>
  <si>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</si>
  <si>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</si>
  <si>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</si>
  <si>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</si>
  <si>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</si>
  <si>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</si>
  <si>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</si>
  <si>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</si>
  <si>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</si>
  <si>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</si>
  <si>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</si>
  <si>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</si>
  <si>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</si>
  <si>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</si>
  <si>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</si>
  <si>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</si>
  <si>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</si>
  <si>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</si>
  <si>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</si>
  <si>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</si>
  <si>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</si>
  <si>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</si>
  <si>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</si>
  <si>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</si>
  <si>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</si>
  <si>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</si>
  <si>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</si>
  <si>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</si>
  <si>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</si>
  <si>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</si>
  <si>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</si>
  <si>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</si>
  <si>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</si>
  <si>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</si>
  <si>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</si>
  <si>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</si>
  <si>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</si>
  <si>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</si>
  <si>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</si>
  <si>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</si>
  <si>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</si>
  <si>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</si>
  <si>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</si>
  <si>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</si>
  <si>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</si>
  <si>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</si>
  <si>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</si>
  <si>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</si>
  <si>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</si>
  <si>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</si>
  <si>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</si>
  <si>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</si>
  <si>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</si>
  <si>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</si>
  <si>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</si>
  <si>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</si>
  <si>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</si>
  <si>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</si>
  <si>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</si>
  <si>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</si>
  <si>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</si>
  <si>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</si>
  <si>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</si>
  <si>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</si>
  <si>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</si>
  <si>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</si>
  <si>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</si>
  <si>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</si>
  <si>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</si>
  <si>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</si>
  <si>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</si>
  <si>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</si>
  <si>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</si>
  <si>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</si>
  <si>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</si>
  <si>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</si>
  <si>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</si>
  <si>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</si>
  <si>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</si>
  <si>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</si>
  <si>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</si>
  <si>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</si>
  <si>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</si>
  <si>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</si>
  <si>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</si>
  <si>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</si>
  <si>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</si>
  <si>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</si>
  <si>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</si>
  <si>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</si>
  <si>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</si>
  <si>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</si>
  <si>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</si>
  <si>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</si>
  <si>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</si>
  <si>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</si>
  <si>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</si>
  <si>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</si>
  <si>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</si>
  <si>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</si>
  <si>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</si>
  <si>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</si>
  <si>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</si>
  <si>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</si>
  <si>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</si>
  <si>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</si>
  <si>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</si>
  <si>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</si>
  <si>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</si>
  <si>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</si>
  <si>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</si>
  <si>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</si>
  <si>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</si>
  <si>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</si>
  <si>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</si>
  <si>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</si>
  <si>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</si>
  <si>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</si>
  <si>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</si>
  <si>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</si>
  <si>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</si>
  <si>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</si>
  <si>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</si>
  <si>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</si>
  <si>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</si>
  <si>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</si>
  <si>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</si>
  <si>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</si>
  <si>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</si>
  <si>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</si>
  <si>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</si>
  <si>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</si>
  <si>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</si>
  <si>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</si>
  <si>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</si>
  <si>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</si>
  <si>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</si>
  <si>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</si>
  <si>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</si>
  <si>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</si>
  <si>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</si>
  <si>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</si>
  <si>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</si>
  <si>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</si>
  <si>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</si>
  <si>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</si>
  <si>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</si>
  <si>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</si>
  <si>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</si>
  <si>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</si>
  <si>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</si>
  <si>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</si>
  <si>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</si>
  <si>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</si>
  <si>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</si>
  <si>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</si>
  <si>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</si>
  <si>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</si>
  <si>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</si>
  <si>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</si>
  <si>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</si>
  <si>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</si>
  <si>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</si>
  <si>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</si>
  <si>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</si>
  <si>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</si>
  <si>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</si>
  <si>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</si>
  <si>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</si>
  <si>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</si>
  <si>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</si>
  <si>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</si>
  <si>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</si>
  <si>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</si>
  <si>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</si>
  <si>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</si>
  <si>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</si>
  <si>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</si>
  <si>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</si>
  <si>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</si>
  <si>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</si>
  <si>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</si>
  <si>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</si>
  <si>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</si>
  <si>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</si>
  <si>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</si>
  <si>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</si>
  <si>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</si>
  <si>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</si>
  <si>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</si>
  <si>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</si>
  <si>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</si>
  <si>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</si>
  <si>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</si>
  <si>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</si>
  <si>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</si>
  <si>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</si>
  <si>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</si>
  <si>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</si>
  <si>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</si>
  <si>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</si>
  <si>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</si>
  <si>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</si>
  <si>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</si>
  <si>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</si>
  <si>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</si>
  <si>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</si>
  <si>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</si>
  <si>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</si>
  <si>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</si>
  <si>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</si>
  <si>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</si>
  <si>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</si>
  <si>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</si>
  <si>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</si>
  <si>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</si>
  <si>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</si>
  <si>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</si>
  <si>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</si>
  <si>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</si>
  <si>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</si>
  <si>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</si>
  <si>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</si>
  <si>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</si>
  <si>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</si>
  <si>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</si>
  <si>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</si>
  <si>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</si>
  <si>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</si>
  <si>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</si>
  <si>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</si>
  <si>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</si>
  <si>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</si>
  <si>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</si>
  <si>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</si>
  <si>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</si>
  <si>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</si>
  <si>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</si>
  <si>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</si>
  <si>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</si>
  <si>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</si>
  <si>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</si>
  <si>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</si>
  <si>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</si>
  <si>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</si>
  <si>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</si>
  <si>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</si>
  <si>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</si>
  <si>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</si>
  <si>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</si>
  <si>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</si>
  <si>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</si>
  <si>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</si>
  <si>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</si>
  <si>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</si>
  <si>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</si>
  <si>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</si>
  <si>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</si>
  <si>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</si>
  <si>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</si>
  <si>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</si>
  <si>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</si>
  <si>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</si>
  <si>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</si>
  <si>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</si>
  <si>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</si>
  <si>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</si>
  <si>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</si>
  <si>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</si>
  <si>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</si>
  <si>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</si>
  <si>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</si>
  <si>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</si>
  <si>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</si>
  <si>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</si>
  <si>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</si>
  <si>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</si>
  <si>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</si>
  <si>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</si>
  <si>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</si>
  <si>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</si>
  <si>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</si>
  <si>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</si>
  <si>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</si>
  <si>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</si>
  <si>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</si>
  <si>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</si>
  <si>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</si>
  <si>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</si>
  <si>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</si>
  <si>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</si>
  <si>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</si>
  <si>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</si>
  <si>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</si>
  <si>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</si>
  <si>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</si>
  <si>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</si>
  <si>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</si>
  <si>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</si>
  <si>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</si>
  <si>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</si>
  <si>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</si>
  <si>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</si>
  <si>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</si>
  <si>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</si>
  <si>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</si>
  <si>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</si>
  <si>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</si>
  <si>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</si>
  <si>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</si>
  <si>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</si>
  <si>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</si>
  <si>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</si>
  <si>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</si>
  <si>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</si>
  <si>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</si>
  <si>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</si>
  <si>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</si>
  <si>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</si>
  <si>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</si>
  <si>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</si>
  <si>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</si>
  <si>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</si>
  <si>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</si>
  <si>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</si>
  <si>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</si>
  <si>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</si>
  <si>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</si>
  <si>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</si>
  <si>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</si>
  <si>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</si>
  <si>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</si>
  <si>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</si>
  <si>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</si>
  <si>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</si>
  <si>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</si>
  <si>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</si>
  <si>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</si>
  <si>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</si>
  <si>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</si>
  <si>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</si>
  <si>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</si>
  <si>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</si>
  <si>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</si>
  <si>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</si>
  <si>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</si>
  <si>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</si>
  <si>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</si>
  <si>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</si>
  <si>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</si>
  <si>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</si>
  <si>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</si>
  <si>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</si>
  <si>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</si>
  <si>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</si>
  <si>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</si>
  <si>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</si>
  <si>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</si>
  <si>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</si>
  <si>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</si>
  <si>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</si>
  <si>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</si>
  <si>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</si>
  <si>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</si>
  <si>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</si>
  <si>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</si>
  <si>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</si>
  <si>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</si>
  <si>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</si>
  <si>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</si>
  <si>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</si>
  <si>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</si>
  <si>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</si>
  <si>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</si>
  <si>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</si>
  <si>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</si>
  <si>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</si>
  <si>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</si>
  <si>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</si>
  <si>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</si>
  <si>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</si>
  <si>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</si>
  <si>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</si>
  <si>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</si>
  <si>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</si>
  <si>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</si>
  <si>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</si>
  <si>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</si>
  <si>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</si>
  <si>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</si>
  <si>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</si>
  <si>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</si>
  <si>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</si>
  <si>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</si>
  <si>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</si>
  <si>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</si>
  <si>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</si>
  <si>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</si>
  <si>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</si>
  <si>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</si>
  <si>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</si>
  <si>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</si>
  <si>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</si>
  <si>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</si>
  <si>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</si>
  <si>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</si>
  <si>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</si>
  <si>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</si>
  <si>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</si>
  <si>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</si>
  <si>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</si>
  <si>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</si>
  <si>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</si>
  <si>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</si>
  <si>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</si>
  <si>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</si>
  <si>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</si>
  <si>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</si>
  <si>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</si>
  <si>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</si>
  <si>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</si>
  <si>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</si>
  <si>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</si>
  <si>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</si>
  <si>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</si>
  <si>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</si>
  <si>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</si>
  <si>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</si>
  <si>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</si>
  <si>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</si>
  <si>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</si>
  <si>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</si>
  <si>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</si>
  <si>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</si>
  <si>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</si>
  <si>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</si>
  <si>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</si>
  <si>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</si>
  <si>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</si>
  <si>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</si>
  <si>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</si>
  <si>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</si>
  <si>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</si>
  <si>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</si>
  <si>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</si>
  <si>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</si>
  <si>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</si>
  <si>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</si>
  <si>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</si>
  <si>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</si>
  <si>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</si>
  <si>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</si>
  <si>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</si>
  <si>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</si>
  <si>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</si>
  <si>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</si>
  <si>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</si>
  <si>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</si>
  <si>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</si>
  <si>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</si>
  <si>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</si>
  <si>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</si>
  <si>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</si>
  <si>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</si>
  <si>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</si>
  <si>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</si>
  <si>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</si>
  <si>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</si>
  <si>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</si>
  <si>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</si>
  <si>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</si>
  <si>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</si>
  <si>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</si>
  <si>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</si>
  <si>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</si>
  <si>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</si>
  <si>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</si>
  <si>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</si>
  <si>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</si>
  <si>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</si>
  <si>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</si>
  <si>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</si>
  <si>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</si>
  <si>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</si>
  <si>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</si>
  <si>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</si>
  <si>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</si>
  <si>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</si>
  <si>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</si>
  <si>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</si>
  <si>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</si>
  <si>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</si>
  <si>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</si>
  <si>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</si>
  <si>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</si>
  <si>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</si>
  <si>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</si>
  <si>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</si>
  <si>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</si>
  <si>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</si>
  <si>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</si>
  <si>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</si>
  <si>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</si>
  <si>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</si>
  <si>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</si>
  <si>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</si>
  <si>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</si>
  <si>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</si>
  <si>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</si>
  <si>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</si>
  <si>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</si>
  <si>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</si>
  <si>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</si>
  <si>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</si>
  <si>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</si>
  <si>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</si>
  <si>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</si>
  <si>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</si>
  <si>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</si>
  <si>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</si>
  <si>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</si>
  <si>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</si>
  <si>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</si>
  <si>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</si>
  <si>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</si>
  <si>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</si>
  <si>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</si>
  <si>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</si>
  <si>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</si>
  <si>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</si>
  <si>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</si>
  <si>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</si>
  <si>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</si>
  <si>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</si>
  <si>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</si>
  <si>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</si>
  <si>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</si>
  <si>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</si>
  <si>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</si>
  <si>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</si>
  <si>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</si>
  <si>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</si>
  <si>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</si>
  <si>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</si>
  <si>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</si>
  <si>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</si>
  <si>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</si>
  <si>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</si>
  <si>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</si>
  <si>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</si>
  <si>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</si>
  <si>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</si>
  <si>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</si>
  <si>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</si>
  <si>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</si>
  <si>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</si>
  <si>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</si>
  <si>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</si>
  <si>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</si>
  <si>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</si>
  <si>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</si>
  <si>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</si>
  <si>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</si>
  <si>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</si>
  <si>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</si>
  <si>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</si>
  <si>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</si>
  <si>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</si>
  <si>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</si>
  <si>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</si>
  <si>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</si>
  <si>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</si>
  <si>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</si>
  <si>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</si>
  <si>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</si>
  <si>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</si>
  <si>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</si>
  <si>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</si>
  <si>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</si>
  <si>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</si>
  <si>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</si>
  <si>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</si>
  <si>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</si>
  <si>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</si>
  <si>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</si>
  <si>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</si>
  <si>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</si>
  <si>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</si>
  <si>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</si>
  <si>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</si>
  <si>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</si>
  <si>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</si>
  <si>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</si>
  <si>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</si>
  <si>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</si>
  <si>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</si>
  <si>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</si>
  <si>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</si>
  <si>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</si>
  <si>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</si>
  <si>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</si>
  <si>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</si>
  <si>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</si>
  <si>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</si>
  <si>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</si>
  <si>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</si>
  <si>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</si>
  <si>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</si>
  <si>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</si>
  <si>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</si>
  <si>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</si>
  <si>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</si>
  <si>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</si>
  <si>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</si>
  <si>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</si>
  <si>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</si>
  <si>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</si>
  <si>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</si>
  <si>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</si>
  <si>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</si>
  <si>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</si>
  <si>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</si>
  <si>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</si>
  <si>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</si>
  <si>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</si>
  <si>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</si>
  <si>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</si>
  <si>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</si>
  <si>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</si>
  <si>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</si>
  <si>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</si>
  <si>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</si>
  <si>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</si>
  <si>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</si>
  <si>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</si>
  <si>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</si>
  <si>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</si>
  <si>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</si>
  <si>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</si>
  <si>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</si>
  <si>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</si>
  <si>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</si>
  <si>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</si>
  <si>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</si>
  <si>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</si>
  <si>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</si>
  <si>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</si>
  <si>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</si>
  <si>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</si>
  <si>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</si>
  <si>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</si>
  <si>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</si>
  <si>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</si>
  <si>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</si>
  <si>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</si>
  <si>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</si>
  <si>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</si>
  <si>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</si>
  <si>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</si>
  <si>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</si>
  <si>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</si>
  <si>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</si>
  <si>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</si>
  <si>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</si>
  <si>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</si>
  <si>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</si>
  <si>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</si>
  <si>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</si>
  <si>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</si>
  <si>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</si>
  <si>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</si>
  <si>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</si>
  <si>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</si>
  <si>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</si>
  <si>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</si>
  <si>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</si>
  <si>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</si>
  <si>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</si>
  <si>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</si>
  <si>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</si>
  <si>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</si>
  <si>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</si>
  <si>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</si>
  <si>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</si>
  <si>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</si>
  <si>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</si>
  <si>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</si>
  <si>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</si>
  <si>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</si>
  <si>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</si>
  <si>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</si>
  <si>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</si>
  <si>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</si>
  <si>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</si>
  <si>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</si>
  <si>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</si>
  <si>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</si>
  <si>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</si>
  <si>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</si>
  <si>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</si>
  <si>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</si>
  <si>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</si>
  <si>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</si>
  <si>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</si>
  <si>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</si>
  <si>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</si>
  <si>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</si>
  <si>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</si>
  <si>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</si>
  <si>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</si>
  <si>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</si>
  <si>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</si>
  <si>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</si>
  <si>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</si>
  <si>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</si>
  <si>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</si>
  <si>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</si>
  <si>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</si>
  <si>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</si>
  <si>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</si>
  <si>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</si>
  <si>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</si>
  <si>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</si>
  <si>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</si>
  <si>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</si>
  <si>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</si>
  <si>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</si>
  <si>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</si>
  <si>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</si>
  <si>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</si>
  <si>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</si>
  <si>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</si>
  <si>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</si>
  <si>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</si>
  <si>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</si>
  <si>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</si>
  <si>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</si>
  <si>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</si>
  <si>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</si>
  <si>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</si>
  <si>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</si>
  <si>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</si>
  <si>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</si>
  <si>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</si>
  <si>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</si>
  <si>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</si>
  <si>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</si>
  <si>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</si>
  <si>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</si>
  <si>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</si>
  <si>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</si>
  <si>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</si>
  <si>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</si>
  <si>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</si>
  <si>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</si>
  <si>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</si>
  <si>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</si>
  <si>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</si>
  <si>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</si>
  <si>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</si>
  <si>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</si>
  <si>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</si>
  <si>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</si>
  <si>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</si>
  <si>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</si>
  <si>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</si>
  <si>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</si>
  <si>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</si>
  <si>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</si>
  <si>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</si>
  <si>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</si>
  <si>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</si>
  <si>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</si>
  <si>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</si>
  <si>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</si>
  <si>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</si>
  <si>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</si>
  <si>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</si>
  <si>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</si>
  <si>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</si>
  <si>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</si>
  <si>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</si>
  <si>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</si>
  <si>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</si>
  <si>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</si>
  <si>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</si>
  <si>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</si>
  <si>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</si>
  <si>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</si>
  <si>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</si>
  <si>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</si>
  <si>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</si>
  <si>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</si>
  <si>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</si>
  <si>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</si>
  <si>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</si>
  <si>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</si>
  <si>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</si>
  <si>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</si>
  <si>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</si>
  <si>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</si>
  <si>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</si>
  <si>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</si>
  <si>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</si>
  <si>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</si>
  <si>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</si>
  <si>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</si>
  <si>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</si>
  <si>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</si>
  <si>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</si>
  <si>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</si>
  <si>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</si>
  <si>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</si>
  <si>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</si>
  <si>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</si>
  <si>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</si>
  <si>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</si>
  <si>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</si>
  <si>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</si>
  <si>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</si>
  <si>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</si>
  <si>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</si>
  <si>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</si>
  <si>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</si>
  <si>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</si>
  <si>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</si>
  <si>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</si>
  <si>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</si>
  <si>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</si>
  <si>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</si>
  <si>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</si>
  <si>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</si>
  <si>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</si>
  <si>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</si>
  <si>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</si>
  <si>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</si>
  <si>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</si>
  <si>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</si>
  <si>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</si>
  <si>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</si>
  <si>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</si>
  <si>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</si>
  <si>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</si>
  <si>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</si>
  <si>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</si>
  <si>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</si>
  <si>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</si>
  <si>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</si>
  <si>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</si>
  <si>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</si>
  <si>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</si>
  <si>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</si>
  <si>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</si>
  <si>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</si>
  <si>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</si>
  <si>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</si>
  <si>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</si>
  <si>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</si>
  <si>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</si>
  <si>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</si>
  <si>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</si>
  <si>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</si>
  <si>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</si>
  <si>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</si>
  <si>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</si>
  <si>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</si>
  <si>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</si>
  <si>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</si>
  <si>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</si>
  <si>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</si>
  <si>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</si>
  <si>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</si>
  <si>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</si>
  <si>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</si>
  <si>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</si>
  <si>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</si>
  <si>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</si>
  <si>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</si>
  <si>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</si>
  <si>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</si>
  <si>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</si>
  <si>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</si>
  <si>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</si>
  <si>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</si>
  <si>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</si>
  <si>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</si>
  <si>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</si>
  <si>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</si>
  <si>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</si>
  <si>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</si>
  <si>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</si>
  <si>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</si>
  <si>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</si>
  <si>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</si>
  <si>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</si>
  <si>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</si>
  <si>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</si>
  <si>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</si>
  <si>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</si>
  <si>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</si>
  <si>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</si>
  <si>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</si>
  <si>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</si>
  <si>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</si>
  <si>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</si>
  <si>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</si>
  <si>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</si>
  <si>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</si>
  <si>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</si>
  <si>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</si>
  <si>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</si>
  <si>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</si>
  <si>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</si>
  <si>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</si>
  <si>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</si>
  <si>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</si>
  <si>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</si>
  <si>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</si>
  <si>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</si>
  <si>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</si>
  <si>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</si>
  <si>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</si>
  <si>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</si>
  <si>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</si>
  <si>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</si>
  <si>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</si>
  <si>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</si>
  <si>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</si>
  <si>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</si>
  <si>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</si>
  <si>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</si>
  <si>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</si>
  <si>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</si>
  <si>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</si>
  <si>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</si>
  <si>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</si>
  <si>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</si>
  <si>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</si>
  <si>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</si>
  <si>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</si>
  <si>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</si>
  <si>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</si>
  <si>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</si>
  <si>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</si>
  <si>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</si>
  <si>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</si>
  <si>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</si>
  <si>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</si>
  <si>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</si>
  <si>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</si>
  <si>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</si>
  <si>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</si>
  <si>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</si>
  <si>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</si>
  <si>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</si>
  <si>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</si>
  <si>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</si>
  <si>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</si>
  <si>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</si>
  <si>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</si>
  <si>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</si>
  <si>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</si>
  <si>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</si>
  <si>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</si>
  <si>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</si>
  <si>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</si>
  <si>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</si>
  <si>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</si>
  <si>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</si>
  <si>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</si>
  <si>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</si>
  <si>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</si>
  <si>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</si>
  <si>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</si>
  <si>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</si>
  <si>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</si>
  <si>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</si>
  <si>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</si>
  <si>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</si>
  <si>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</si>
  <si>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</si>
  <si>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</si>
  <si>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</si>
  <si>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</si>
  <si>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</si>
  <si>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</si>
  <si>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</si>
  <si>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</si>
  <si>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</si>
  <si>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</si>
  <si>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</si>
  <si>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</si>
  <si>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</si>
  <si>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</si>
  <si>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</si>
  <si>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</si>
  <si>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</si>
  <si>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</si>
  <si>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</si>
  <si>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</si>
  <si>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</si>
  <si>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</si>
  <si>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</si>
  <si>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</si>
  <si>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</si>
  <si>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</si>
  <si>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</si>
  <si>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</si>
  <si>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</si>
  <si>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</si>
  <si>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</si>
  <si>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</si>
  <si>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</si>
  <si>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</si>
  <si>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</si>
  <si>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</si>
  <si>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</si>
  <si>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</si>
  <si>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</si>
  <si>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</si>
  <si>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</si>
  <si>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</si>
  <si>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</si>
  <si>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</si>
  <si>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</si>
  <si>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</si>
  <si>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</si>
  <si>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</si>
  <si>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</si>
  <si>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</si>
  <si>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</si>
  <si>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</si>
  <si>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</si>
  <si>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</si>
  <si>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</si>
  <si>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</si>
  <si>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</si>
  <si>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</si>
  <si>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</si>
  <si>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</si>
  <si>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</si>
  <si>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</si>
  <si>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</si>
  <si>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</si>
  <si>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</si>
  <si>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</si>
  <si>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</si>
  <si>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</si>
  <si>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</si>
  <si>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</si>
  <si>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</si>
  <si>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</si>
  <si>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</si>
  <si>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</si>
  <si>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</si>
  <si>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</si>
  <si>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</si>
  <si>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</si>
  <si>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</si>
  <si>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</si>
  <si>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</si>
  <si>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</si>
  <si>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</si>
  <si>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</si>
  <si>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</si>
  <si>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</si>
  <si>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</si>
  <si>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</si>
  <si>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</si>
  <si>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</si>
  <si>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</si>
  <si>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</si>
  <si>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</si>
  <si>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</si>
  <si>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</si>
  <si>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</si>
  <si>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</si>
  <si>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</si>
  <si>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</si>
  <si>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</si>
  <si>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</si>
  <si>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</si>
  <si>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</si>
  <si>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</si>
  <si>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</si>
  <si>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</si>
  <si>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</si>
  <si>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</si>
  <si>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</si>
  <si>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</si>
  <si>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</si>
  <si>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</si>
  <si>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</si>
  <si>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</si>
  <si>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</si>
  <si>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</si>
  <si>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</si>
  <si>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</si>
  <si>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</si>
  <si>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</si>
  <si>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</si>
  <si>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</si>
  <si>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</si>
  <si>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</si>
  <si>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</si>
  <si>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</si>
  <si>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</si>
  <si>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</si>
  <si>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</si>
  <si>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</si>
  <si>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</si>
  <si>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</si>
  <si>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</si>
  <si>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</si>
  <si>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</si>
  <si>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</si>
  <si>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</si>
  <si>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</si>
  <si>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</si>
  <si>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</si>
  <si>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</si>
  <si>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</si>
  <si>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</si>
  <si>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</si>
  <si>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</si>
  <si>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</si>
  <si>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</si>
  <si>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</si>
  <si>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</si>
  <si>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</si>
  <si>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</si>
  <si>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</si>
  <si>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</si>
  <si>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</si>
  <si>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</si>
  <si>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</si>
  <si>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</si>
  <si>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</si>
  <si>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</si>
  <si>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</si>
  <si>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</si>
  <si>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</si>
  <si>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</si>
  <si>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</si>
  <si>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</si>
  <si>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</si>
  <si>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</si>
  <si>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</si>
  <si>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</si>
  <si>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</si>
  <si>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</si>
  <si>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</si>
  <si>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</si>
  <si>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</si>
  <si>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</si>
  <si>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</si>
  <si>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</si>
  <si>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</si>
  <si>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</si>
  <si>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</si>
  <si>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</si>
  <si>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</si>
  <si>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</si>
  <si>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</si>
  <si>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</si>
  <si>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</si>
  <si>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</si>
  <si>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</si>
  <si>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</si>
  <si>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</si>
  <si>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</si>
  <si>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</si>
  <si>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</si>
  <si>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</si>
  <si>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</si>
  <si>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</si>
  <si>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</si>
  <si>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</si>
  <si>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</si>
  <si>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</si>
  <si>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</si>
  <si>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</si>
  <si>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</si>
  <si>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</si>
  <si>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</si>
  <si>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</si>
  <si>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</si>
  <si>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</si>
  <si>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</si>
  <si>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</si>
  <si>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</si>
  <si>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</si>
  <si>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</si>
  <si>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</si>
  <si>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</si>
  <si>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</si>
  <si>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</si>
  <si>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</si>
  <si>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</si>
  <si>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</si>
  <si>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</si>
  <si>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</si>
  <si>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</si>
  <si>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</si>
  <si>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</si>
  <si>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</si>
  <si>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</si>
  <si>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</si>
  <si>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</si>
  <si>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</si>
  <si>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</si>
  <si>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</si>
  <si>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</si>
  <si>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</si>
  <si>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</si>
  <si>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</si>
  <si>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</si>
  <si>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</si>
  <si>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</si>
  <si>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</si>
  <si>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</si>
  <si>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</si>
  <si>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</si>
  <si>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</si>
  <si>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</si>
  <si>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</si>
  <si>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</si>
  <si>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</si>
  <si>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</si>
  <si>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</si>
  <si>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</si>
  <si>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</si>
  <si>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</si>
  <si>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</si>
  <si>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</si>
  <si>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</si>
  <si>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</si>
  <si>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</si>
  <si>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</si>
  <si>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</si>
  <si>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</si>
  <si>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</si>
  <si>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</si>
  <si>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</si>
  <si>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</si>
  <si>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</si>
  <si>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</si>
  <si>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</si>
  <si>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</si>
  <si>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</si>
  <si>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</si>
  <si>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</si>
  <si>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</si>
  <si>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</si>
  <si>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</si>
  <si>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</si>
  <si>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</si>
  <si>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</si>
  <si>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</si>
  <si>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</si>
  <si>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</si>
  <si>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</si>
  <si>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</si>
  <si>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</si>
  <si>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</si>
  <si>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</si>
  <si>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</si>
  <si>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</si>
  <si>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</si>
  <si>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</si>
  <si>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</si>
  <si>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</si>
  <si>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</si>
  <si>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</si>
  <si>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</si>
  <si>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</si>
  <si>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</si>
  <si>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</si>
  <si>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</si>
  <si>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</si>
  <si>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</si>
  <si>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</si>
  <si>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</si>
  <si>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</si>
  <si>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</si>
  <si>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</si>
  <si>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</si>
  <si>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</si>
  <si>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</si>
  <si>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</si>
  <si>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</si>
  <si>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</si>
  <si>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</si>
  <si>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</si>
  <si>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</si>
  <si>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</si>
  <si>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</si>
  <si>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</si>
  <si>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</si>
  <si>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</si>
  <si>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</si>
  <si>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</si>
  <si>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</si>
  <si>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</si>
  <si>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</si>
  <si>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</si>
  <si>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</si>
  <si>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</si>
  <si>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</si>
  <si>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</si>
  <si>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</si>
  <si>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</si>
  <si>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</si>
  <si>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</si>
  <si>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</si>
  <si>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</si>
  <si>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</si>
  <si>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</si>
  <si>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</si>
  <si>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</si>
  <si>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</si>
  <si>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</si>
  <si>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</si>
  <si>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</si>
  <si>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</si>
  <si>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</si>
  <si>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</si>
  <si>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</si>
  <si>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</si>
  <si>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</si>
  <si>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</si>
  <si>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</si>
  <si>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</si>
  <si>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</si>
  <si>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</si>
  <si>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</si>
  <si>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</si>
  <si>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</si>
  <si>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</si>
  <si>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</si>
  <si>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</si>
  <si>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</si>
  <si>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</si>
  <si>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</si>
  <si>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</si>
  <si>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</si>
  <si>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</si>
  <si>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</si>
  <si>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</si>
  <si>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</si>
  <si>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</si>
  <si>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</si>
  <si>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</si>
  <si>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</si>
  <si>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</si>
  <si>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</si>
  <si>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</si>
  <si>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</si>
  <si>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</si>
  <si>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</si>
  <si>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</si>
  <si>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</si>
  <si>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</si>
  <si>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</si>
  <si>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</si>
  <si>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</si>
  <si>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</si>
  <si>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</si>
  <si>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</si>
  <si>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</si>
  <si>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</si>
  <si>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</si>
  <si>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</si>
  <si>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</si>
  <si>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</si>
  <si>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</si>
  <si>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</si>
  <si>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</si>
  <si>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</si>
  <si>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</si>
  <si>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</si>
  <si>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</si>
  <si>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</si>
  <si>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</si>
  <si>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</si>
  <si>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</si>
  <si>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</si>
  <si>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</si>
  <si>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</si>
  <si>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</si>
  <si>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</si>
  <si>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</si>
  <si>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</si>
  <si>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</si>
  <si>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</si>
  <si>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</si>
  <si>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</si>
  <si>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</si>
  <si>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</si>
  <si>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</si>
  <si>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</si>
  <si>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</si>
  <si>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</si>
  <si>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</si>
  <si>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</si>
  <si>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</si>
  <si>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</si>
  <si>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</si>
  <si>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</si>
  <si>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</si>
  <si>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</si>
  <si>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</si>
  <si>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</si>
  <si>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</si>
  <si>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</si>
  <si>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</si>
  <si>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</si>
  <si>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</si>
  <si>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</si>
  <si>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</si>
  <si>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</si>
  <si>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</si>
  <si>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</si>
  <si>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</si>
  <si>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</si>
  <si>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</si>
  <si>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</si>
  <si>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</si>
  <si>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</si>
  <si>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</si>
  <si>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</si>
  <si>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</si>
  <si>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</si>
  <si>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</si>
  <si>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</si>
  <si>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</si>
  <si>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</si>
  <si>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</si>
  <si>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</si>
  <si>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</si>
  <si>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</si>
  <si>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</si>
  <si>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</si>
  <si>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</si>
  <si>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</si>
  <si>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</si>
  <si>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</si>
  <si>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</si>
  <si>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</si>
  <si>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</si>
  <si>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</si>
  <si>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</si>
  <si>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</si>
  <si>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</si>
  <si>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</si>
  <si>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</si>
  <si>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</si>
  <si>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</si>
  <si>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</si>
  <si>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</si>
  <si>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</si>
  <si>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</si>
  <si>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</si>
  <si>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</si>
  <si>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</si>
  <si>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</si>
  <si>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</si>
  <si>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</si>
  <si>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</si>
  <si>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</si>
  <si>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</si>
  <si>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</si>
  <si>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</si>
  <si>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</si>
  <si>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</si>
  <si>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</si>
  <si>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</si>
  <si>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</si>
  <si>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</si>
  <si>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</si>
  <si>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</si>
  <si>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</si>
  <si>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</si>
  <si>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</si>
  <si>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</si>
  <si>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</si>
  <si>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</si>
  <si>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</si>
  <si>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</si>
  <si>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</si>
  <si>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</si>
  <si>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</si>
  <si>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</si>
  <si>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</si>
  <si>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</si>
  <si>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</si>
  <si>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</si>
  <si>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</si>
  <si>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</si>
  <si>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</si>
  <si>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</si>
  <si>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</si>
  <si>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</si>
  <si>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</si>
  <si>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</si>
  <si>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</si>
  <si>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</si>
  <si>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</si>
  <si>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</si>
  <si>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</si>
  <si>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</si>
  <si>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</si>
  <si>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</si>
  <si>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</si>
  <si>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</si>
  <si>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</si>
  <si>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</si>
  <si>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</si>
  <si>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</si>
  <si>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</si>
  <si>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</si>
  <si>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</si>
  <si>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</si>
  <si>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</si>
  <si>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</si>
  <si>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</si>
  <si>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</si>
  <si>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</si>
  <si>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</si>
  <si>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</si>
  <si>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</si>
  <si>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</si>
  <si>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</si>
  <si>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</si>
  <si>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</si>
  <si>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</si>
  <si>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</si>
  <si>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</si>
  <si>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</si>
  <si>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</si>
  <si>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</si>
  <si>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</si>
  <si>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</si>
  <si>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</si>
  <si>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</si>
  <si>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</si>
  <si>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</si>
  <si>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</si>
  <si>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</si>
  <si>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</si>
  <si>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</si>
  <si>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</si>
  <si>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</si>
  <si>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</si>
  <si>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</si>
  <si>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</si>
  <si>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</si>
  <si>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</si>
  <si>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</si>
  <si>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</si>
  <si>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</si>
  <si>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</si>
  <si>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</si>
  <si>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</si>
  <si>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</si>
  <si>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</si>
  <si>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</si>
  <si>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</si>
  <si>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</si>
  <si>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</si>
  <si>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</si>
  <si>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</si>
  <si>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</si>
  <si>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</si>
  <si>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</si>
  <si>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</si>
  <si>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</si>
  <si>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</si>
  <si>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</si>
  <si>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</si>
  <si>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</si>
  <si>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</si>
  <si>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</si>
  <si>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</si>
  <si>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</si>
  <si>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</si>
  <si>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</si>
  <si>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</si>
  <si>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</si>
  <si>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</si>
  <si>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</si>
  <si>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</si>
  <si>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</si>
  <si>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</si>
  <si>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</si>
  <si>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</si>
  <si>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</si>
  <si>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</si>
  <si>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</si>
  <si>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</si>
  <si>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</si>
  <si>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</si>
  <si>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</si>
  <si>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</si>
  <si>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</si>
  <si>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</si>
  <si>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</si>
  <si>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</si>
  <si>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</si>
  <si>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</si>
  <si>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</si>
  <si>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</si>
  <si>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</si>
  <si>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</si>
  <si>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</si>
  <si>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</si>
  <si>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</si>
  <si>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</si>
  <si>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</si>
  <si>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</si>
  <si>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</si>
  <si>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</si>
  <si>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</si>
  <si>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</si>
  <si>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</si>
  <si>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</si>
  <si>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</si>
  <si>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</si>
  <si>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</si>
  <si>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</si>
  <si>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</si>
  <si>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</si>
  <si>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</si>
  <si>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</si>
  <si>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</si>
  <si>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</si>
  <si>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</si>
  <si>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</si>
  <si>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</si>
  <si>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</si>
  <si>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</si>
  <si>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</si>
  <si>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</si>
  <si>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</si>
  <si>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</si>
  <si>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</si>
  <si>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</si>
  <si>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</si>
  <si>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</si>
  <si>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</si>
  <si>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</si>
  <si>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</si>
  <si>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</si>
  <si>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</si>
  <si>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</si>
  <si>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</si>
  <si>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</si>
  <si>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</si>
  <si>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</si>
  <si>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</si>
  <si>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</si>
  <si>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</si>
  <si>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</si>
  <si>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</si>
  <si>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</si>
  <si>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</si>
  <si>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</si>
  <si>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</si>
  <si>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</si>
  <si>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</si>
  <si>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</si>
  <si>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</si>
  <si>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</si>
  <si>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</si>
  <si>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</si>
  <si>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</si>
  <si>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</si>
  <si>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</si>
  <si>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</si>
  <si>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</si>
  <si>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</si>
  <si>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</si>
  <si>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</si>
  <si>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</si>
  <si>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</si>
  <si>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</si>
  <si>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</si>
  <si>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</si>
  <si>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</si>
  <si>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</si>
  <si>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</si>
  <si>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</si>
  <si>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</si>
  <si>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</si>
  <si>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</si>
  <si>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</si>
  <si>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</si>
  <si>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</si>
  <si>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</si>
  <si>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</si>
  <si>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</si>
  <si>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</si>
  <si>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</si>
  <si>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</si>
  <si>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</si>
  <si>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</si>
  <si>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</si>
  <si>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</si>
  <si>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</si>
  <si>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</si>
  <si>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</si>
  <si>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</si>
  <si>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</si>
  <si>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</si>
  <si>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</si>
  <si>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</si>
  <si>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</si>
  <si>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</si>
  <si>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</si>
  <si>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</si>
  <si>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</si>
  <si>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</si>
  <si>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</si>
  <si>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</si>
  <si>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</si>
  <si>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</si>
  <si>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</si>
  <si>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</si>
  <si>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</si>
  <si>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</si>
  <si>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</si>
  <si>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</si>
  <si>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</si>
  <si>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</si>
  <si>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</si>
  <si>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</si>
  <si>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</si>
  <si>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</si>
  <si>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</si>
  <si>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</si>
  <si>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</si>
  <si>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</si>
  <si>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</si>
  <si>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</si>
  <si>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</si>
  <si>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</si>
  <si>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</si>
  <si>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</si>
  <si>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</si>
  <si>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</si>
  <si>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</si>
  <si>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</si>
  <si>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</si>
  <si>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</si>
  <si>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</si>
  <si>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</si>
  <si>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</si>
  <si>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</si>
  <si>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</si>
  <si>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</si>
  <si>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</si>
  <si>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</si>
  <si>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</si>
  <si>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</si>
  <si>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</si>
  <si>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</si>
  <si>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</si>
  <si>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</si>
  <si>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</si>
  <si>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</si>
  <si>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</si>
  <si>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</si>
  <si>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</si>
  <si>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</si>
  <si>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</si>
  <si>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</si>
  <si>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</si>
  <si>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</si>
  <si>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</si>
  <si>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</si>
  <si>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</si>
  <si>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</si>
  <si>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</si>
  <si>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</si>
  <si>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</si>
  <si>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</si>
  <si>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</si>
  <si>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</si>
  <si>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</si>
  <si>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</si>
  <si>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</si>
  <si>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</si>
  <si>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</si>
  <si>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</si>
  <si>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</si>
  <si>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</si>
  <si>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</si>
  <si>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</si>
  <si>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</si>
  <si>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</si>
  <si>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</si>
  <si>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</si>
  <si>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</si>
  <si>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</si>
  <si>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</si>
  <si>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</si>
  <si>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</si>
  <si>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</si>
  <si>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</si>
  <si>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</si>
  <si>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</si>
  <si>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</si>
  <si>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</si>
  <si>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</si>
  <si>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</si>
  <si>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</si>
  <si>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</si>
  <si>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</si>
  <si>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</si>
  <si>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</si>
  <si>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</si>
  <si>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</si>
  <si>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</si>
  <si>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</si>
  <si>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</si>
  <si>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</si>
  <si>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</si>
  <si>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</si>
  <si>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</si>
  <si>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</si>
  <si>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</si>
  <si>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</si>
  <si>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</si>
  <si>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</si>
  <si>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</si>
  <si>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</si>
  <si>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</si>
  <si>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</si>
  <si>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</si>
  <si>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</si>
  <si>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</si>
  <si>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</si>
  <si>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</si>
  <si>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</si>
  <si>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</si>
  <si>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</si>
  <si>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</si>
  <si>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</si>
  <si>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</si>
  <si>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</si>
  <si>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</si>
  <si>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</si>
  <si>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</si>
  <si>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</si>
  <si>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</si>
  <si>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</si>
  <si>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</si>
  <si>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</si>
  <si>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</si>
  <si>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</si>
  <si>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</si>
  <si>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</si>
  <si>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</si>
  <si>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</si>
  <si>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</si>
  <si>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</si>
  <si>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</si>
  <si>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</si>
  <si>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</si>
  <si>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</si>
  <si>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</si>
  <si>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</si>
  <si>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</si>
  <si>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</si>
  <si>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</si>
  <si>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</si>
  <si>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</si>
  <si>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</si>
  <si>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</si>
  <si>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</si>
  <si>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</si>
  <si>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</si>
  <si>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</si>
  <si>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</si>
  <si>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</si>
  <si>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</si>
  <si>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</si>
  <si>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</si>
  <si>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</si>
  <si>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</si>
  <si>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</si>
  <si>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</si>
  <si>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</si>
  <si>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</si>
  <si>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</si>
  <si>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</si>
  <si>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</si>
  <si>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</si>
  <si>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</si>
  <si>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</si>
  <si>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</si>
  <si>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</si>
  <si>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</si>
  <si>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</si>
  <si>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</si>
  <si>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</si>
  <si>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</si>
  <si>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</si>
  <si>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</si>
  <si>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</si>
  <si>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</si>
  <si>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</si>
  <si>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</si>
  <si>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</si>
  <si>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</si>
  <si>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</si>
  <si>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</si>
  <si>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</si>
  <si>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</si>
  <si>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</si>
  <si>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</si>
  <si>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</si>
  <si>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</si>
  <si>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</si>
  <si>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</si>
  <si>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</si>
  <si>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</si>
  <si>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</si>
  <si>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</si>
  <si>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</si>
  <si>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</si>
  <si>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</si>
  <si>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</si>
  <si>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</si>
  <si>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</si>
  <si>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</si>
  <si>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</si>
  <si>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</si>
  <si>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</si>
  <si>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</si>
  <si>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</si>
  <si>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</si>
  <si>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</si>
  <si>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</si>
  <si>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</si>
  <si>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</si>
  <si>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</si>
  <si>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</si>
  <si>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</si>
  <si>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</si>
  <si>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</si>
  <si>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</si>
  <si>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</si>
  <si>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</si>
  <si>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</si>
  <si>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</si>
  <si>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</si>
  <si>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</si>
  <si>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</si>
  <si>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</si>
  <si>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</si>
  <si>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</si>
  <si>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</si>
  <si>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</si>
  <si>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</si>
  <si>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</si>
  <si>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</si>
  <si>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</si>
  <si>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</si>
  <si>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</si>
  <si>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</si>
  <si>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</si>
  <si>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</si>
  <si>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</si>
  <si>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</si>
  <si>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</si>
  <si>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</si>
  <si>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</si>
  <si>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</si>
  <si>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</si>
  <si>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</si>
  <si>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</si>
  <si>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</si>
  <si>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</si>
  <si>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</si>
  <si>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</si>
  <si>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</si>
  <si>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</si>
  <si>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</si>
  <si>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</si>
  <si>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</si>
  <si>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</si>
  <si>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</si>
  <si>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</si>
  <si>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</si>
  <si>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</si>
  <si>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</si>
  <si>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</si>
  <si>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</si>
  <si>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</si>
  <si>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</si>
  <si>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</si>
  <si>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</si>
  <si>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</si>
  <si>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</si>
  <si>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</si>
  <si>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</si>
  <si>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</si>
  <si>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</si>
  <si>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</si>
  <si>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</si>
  <si>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</si>
  <si>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</si>
  <si>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</si>
  <si>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</si>
  <si>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</si>
  <si>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</si>
  <si>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</si>
  <si>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</si>
  <si>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</si>
  <si>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</si>
  <si>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</si>
  <si>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</si>
  <si>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</si>
  <si>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</si>
  <si>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</si>
  <si>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</si>
  <si>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</si>
  <si>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</si>
  <si>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</si>
  <si>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</si>
  <si>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</si>
  <si>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</si>
  <si>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</si>
  <si>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</si>
  <si>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</si>
  <si>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</si>
  <si>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</si>
  <si>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</si>
  <si>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</si>
  <si>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</si>
  <si>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</si>
  <si>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</si>
  <si>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</si>
  <si>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</si>
  <si>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</si>
  <si>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</si>
  <si>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</si>
  <si>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</si>
  <si>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</si>
  <si>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</si>
  <si>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</si>
  <si>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</si>
  <si>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</si>
  <si>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</si>
  <si>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</si>
  <si>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</si>
  <si>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</si>
  <si>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</si>
  <si>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</si>
  <si>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</si>
  <si>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</si>
  <si>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</si>
  <si>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</si>
  <si>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</si>
  <si>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</si>
  <si>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</si>
  <si>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</si>
  <si>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</si>
  <si>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</si>
  <si>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</si>
  <si>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</si>
  <si>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</si>
  <si>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</si>
  <si>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</si>
  <si>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</si>
  <si>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</si>
  <si>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</si>
  <si>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</si>
  <si>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</si>
  <si>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</si>
  <si>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</si>
  <si>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</si>
  <si>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</si>
  <si>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</si>
  <si>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</si>
  <si>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</si>
  <si>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</si>
  <si>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</si>
  <si>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</si>
  <si>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</si>
  <si>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</si>
  <si>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</si>
  <si>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</si>
  <si>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</si>
  <si>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</si>
  <si>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</si>
  <si>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</si>
  <si>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</si>
  <si>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</si>
  <si>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</si>
  <si>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</si>
  <si>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</si>
  <si>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</si>
  <si>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</si>
  <si>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</si>
  <si>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</si>
  <si>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</si>
  <si>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</si>
  <si>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</si>
  <si>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</si>
  <si>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</si>
  <si>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</si>
  <si>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</si>
  <si>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</si>
  <si>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</si>
  <si>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</si>
  <si>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</si>
  <si>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</si>
  <si>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</si>
  <si>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</si>
  <si>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</si>
  <si>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</si>
  <si>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</si>
  <si>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</si>
  <si>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</si>
  <si>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</si>
  <si>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</si>
  <si>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</si>
  <si>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</si>
  <si>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</si>
  <si>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</si>
  <si>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</si>
  <si>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</si>
  <si>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</si>
  <si>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</si>
  <si>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</si>
  <si>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</si>
  <si>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</si>
  <si>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</si>
  <si>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</si>
  <si>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</si>
  <si>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</si>
  <si>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</si>
  <si>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</si>
  <si>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</si>
  <si>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</si>
  <si>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</si>
  <si>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</si>
  <si>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</si>
  <si>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</si>
  <si>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</si>
  <si>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</si>
  <si>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</si>
  <si>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</si>
  <si>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</si>
  <si>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</si>
  <si>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</si>
  <si>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</si>
  <si>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</si>
  <si>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</si>
  <si>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</si>
  <si>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</si>
  <si>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</si>
  <si>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</si>
  <si>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</si>
  <si>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</si>
  <si>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</si>
  <si>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</si>
  <si>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</si>
  <si>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</si>
  <si>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</si>
  <si>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</si>
  <si>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</si>
  <si>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</si>
  <si>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</si>
  <si>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</si>
  <si>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</si>
  <si>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</si>
  <si>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</si>
  <si>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</si>
  <si>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</si>
  <si>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</si>
  <si>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</si>
  <si>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</si>
  <si>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</si>
  <si>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</si>
  <si>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</si>
  <si>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</si>
  <si>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</si>
  <si>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</si>
  <si>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</si>
  <si>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</si>
  <si>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</si>
  <si>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</si>
  <si>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</si>
  <si>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</si>
  <si>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</si>
  <si>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</si>
  <si>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</si>
  <si>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</si>
  <si>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</si>
  <si>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</si>
  <si>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</si>
  <si>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</si>
  <si>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</si>
  <si>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</si>
  <si>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</si>
  <si>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</si>
  <si>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</si>
  <si>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</si>
  <si>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</si>
  <si>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</si>
  <si>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</si>
  <si>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</si>
  <si>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</si>
  <si>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</si>
  <si>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</si>
  <si>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</si>
  <si>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</si>
  <si>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</si>
  <si>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</si>
  <si>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</si>
  <si>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</si>
  <si>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</si>
  <si>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</si>
  <si>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</si>
  <si>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</si>
  <si>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</si>
  <si>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</si>
  <si>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</si>
  <si>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</si>
  <si>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</si>
  <si>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</si>
  <si>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</si>
  <si>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</si>
  <si>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</si>
  <si>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</si>
  <si>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</si>
  <si>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</si>
  <si>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</si>
  <si>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</si>
  <si>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</si>
  <si>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</si>
  <si>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</si>
  <si>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</si>
  <si>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</si>
  <si>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</si>
  <si>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</si>
  <si>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</si>
  <si>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</si>
  <si>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</si>
  <si>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</si>
  <si>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</si>
  <si>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</si>
  <si>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</si>
  <si>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</si>
  <si>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</si>
  <si>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</si>
  <si>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</si>
  <si>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</si>
  <si>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</si>
  <si>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</si>
  <si>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</si>
  <si>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</si>
  <si>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</si>
  <si>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</si>
  <si>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</si>
  <si>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</si>
  <si>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</si>
  <si>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</si>
  <si>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</si>
  <si>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</si>
  <si>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</si>
  <si>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</si>
  <si>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</si>
  <si>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</si>
  <si>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</si>
  <si>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</si>
  <si>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</si>
  <si>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</si>
  <si>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</si>
  <si>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</si>
  <si>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</si>
  <si>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</si>
  <si>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</si>
  <si>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</si>
  <si>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</si>
  <si>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</si>
  <si>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</si>
  <si>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</si>
  <si>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</si>
  <si>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</si>
  <si>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</si>
  <si>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</si>
  <si>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</si>
  <si>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</si>
  <si>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</si>
  <si>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</si>
  <si>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</si>
  <si>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</si>
  <si>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</si>
  <si>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</si>
  <si>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</si>
  <si>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</si>
  <si>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</si>
  <si>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</si>
  <si>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</si>
  <si>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</si>
  <si>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</si>
  <si>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</si>
  <si>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</si>
  <si>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</si>
  <si>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</si>
  <si>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</si>
  <si>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</si>
  <si>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</si>
  <si>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</si>
  <si>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</si>
  <si>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</si>
  <si>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</si>
  <si>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</si>
  <si>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</si>
  <si>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</si>
  <si>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</si>
  <si>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</si>
  <si>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</si>
  <si>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</si>
  <si>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</si>
  <si>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</si>
  <si>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</si>
  <si>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</si>
  <si>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</si>
  <si>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</si>
  <si>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</si>
  <si>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</si>
  <si>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</si>
  <si>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</si>
  <si>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</si>
  <si>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</si>
  <si>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</si>
  <si>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</si>
  <si>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</si>
  <si>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</si>
  <si>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</si>
  <si>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</si>
  <si>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</si>
  <si>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</si>
  <si>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</si>
  <si>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</si>
  <si>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</si>
  <si>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</si>
  <si>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</si>
  <si>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</si>
  <si>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</si>
  <si>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</si>
  <si>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</si>
  <si>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</si>
  <si>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</si>
  <si>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</si>
  <si>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</si>
  <si>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</si>
  <si>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</si>
  <si>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</si>
  <si>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</si>
  <si>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</si>
  <si>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</si>
  <si>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</si>
  <si>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</si>
  <si>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</si>
  <si>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</si>
  <si>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</si>
  <si>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</si>
  <si>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</si>
  <si>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</si>
  <si>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</si>
  <si>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</si>
  <si>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</si>
  <si>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</si>
  <si>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</si>
  <si>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</si>
  <si>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</si>
  <si>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</si>
  <si>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</si>
  <si>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</si>
  <si>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</si>
  <si>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</si>
  <si>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</si>
  <si>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</si>
  <si>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</si>
  <si>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</si>
  <si>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</si>
  <si>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</si>
  <si>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</si>
  <si>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</si>
  <si>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</si>
  <si>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</si>
  <si>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</si>
  <si>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</si>
  <si>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</si>
  <si>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</si>
  <si>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</si>
  <si>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</si>
  <si>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</si>
  <si>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</si>
  <si>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</si>
  <si>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</si>
  <si>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</si>
  <si>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</si>
  <si>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</si>
  <si>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</si>
  <si>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</si>
  <si>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</si>
  <si>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</si>
  <si>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</si>
  <si>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</si>
  <si>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</si>
  <si>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</si>
  <si>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</si>
  <si>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</si>
  <si>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</si>
  <si>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</si>
  <si>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</si>
  <si>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</si>
  <si>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</si>
  <si>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</si>
  <si>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</si>
  <si>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</si>
  <si>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</si>
  <si>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</si>
  <si>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</si>
  <si>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</si>
  <si>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</si>
  <si>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</si>
  <si>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</si>
  <si>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</si>
  <si>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</si>
  <si>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</si>
  <si>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</si>
  <si>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</si>
  <si>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</si>
  <si>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</si>
  <si>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</si>
  <si>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</si>
  <si>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</si>
  <si>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</si>
  <si>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</si>
  <si>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</si>
  <si>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</si>
  <si>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</si>
  <si>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</si>
  <si>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</si>
  <si>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</si>
  <si>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</si>
  <si>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</si>
  <si>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</si>
  <si>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</si>
  <si>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</si>
  <si>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</si>
  <si>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</si>
  <si>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</si>
  <si>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</si>
  <si>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</si>
  <si>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</si>
  <si>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</si>
  <si>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</si>
  <si>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</si>
  <si>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</si>
  <si>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</si>
  <si>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</si>
  <si>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</si>
  <si>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</si>
  <si>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</si>
  <si>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</si>
  <si>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</si>
  <si>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</si>
  <si>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</si>
  <si>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</si>
  <si>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</si>
  <si>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</si>
  <si>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</si>
  <si>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</si>
  <si>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</si>
  <si>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</si>
  <si>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</si>
  <si>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</si>
  <si>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</si>
  <si>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</si>
  <si>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</si>
  <si>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</si>
  <si>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</si>
  <si>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</si>
  <si>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</si>
  <si>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</si>
  <si>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</si>
  <si>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</si>
  <si>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</si>
  <si>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</si>
  <si>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</si>
  <si>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</si>
  <si>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</si>
  <si>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</si>
  <si>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</si>
  <si>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</si>
  <si>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</si>
  <si>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</si>
  <si>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</si>
  <si>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</si>
  <si>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</si>
  <si>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</si>
  <si>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</si>
  <si>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</si>
  <si>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</si>
  <si>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</si>
  <si>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</si>
  <si>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</si>
  <si>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</si>
  <si>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</si>
  <si>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</si>
  <si>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</si>
  <si>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</si>
  <si>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</si>
  <si>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</si>
  <si>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</si>
  <si>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</si>
  <si>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</si>
  <si>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</si>
  <si>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</si>
  <si>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</si>
  <si>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</si>
  <si>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</si>
  <si>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</si>
  <si>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</si>
  <si>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</si>
  <si>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</si>
  <si>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</si>
  <si>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</si>
  <si>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</si>
  <si>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</si>
  <si>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</si>
  <si>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</si>
  <si>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</si>
  <si>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</si>
  <si>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</si>
  <si>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</si>
  <si>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</si>
  <si>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</si>
  <si>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</si>
  <si>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</si>
  <si>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</si>
  <si>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</si>
  <si>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</si>
  <si>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</si>
  <si>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</si>
  <si>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</si>
  <si>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</si>
  <si>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</si>
  <si>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</si>
  <si>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</si>
  <si>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</si>
  <si>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</si>
  <si>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</si>
  <si>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</si>
  <si>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</si>
  <si>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</si>
  <si>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</si>
  <si>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</si>
  <si>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</si>
  <si>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</si>
  <si>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</si>
  <si>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</si>
  <si>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</si>
  <si>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</si>
  <si>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</si>
  <si>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</si>
  <si>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</si>
  <si>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</si>
  <si>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</si>
  <si>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</si>
  <si>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</si>
  <si>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</si>
  <si>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</si>
  <si>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</si>
  <si>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</si>
  <si>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</si>
  <si>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</si>
  <si>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</si>
  <si>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</si>
  <si>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</si>
  <si>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</si>
  <si>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</si>
  <si>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</si>
  <si>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</si>
  <si>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</si>
  <si>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</si>
  <si>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</si>
  <si>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</si>
  <si>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</si>
  <si>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</si>
  <si>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</si>
  <si>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</si>
  <si>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</si>
  <si>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</si>
  <si>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</si>
  <si>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</si>
  <si>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</si>
  <si>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</si>
  <si>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</si>
  <si>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</si>
  <si>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</si>
  <si>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</si>
  <si>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</si>
  <si>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</si>
  <si>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</si>
  <si>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</si>
  <si>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</si>
  <si>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</si>
  <si>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</si>
  <si>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</si>
  <si>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</si>
  <si>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</si>
  <si>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</si>
  <si>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</si>
  <si>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</si>
  <si>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</si>
  <si>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</si>
  <si>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</si>
  <si>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</si>
  <si>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</si>
  <si>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</si>
  <si>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</si>
  <si>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</si>
  <si>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</si>
  <si>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</si>
  <si>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</si>
  <si>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</si>
  <si>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</si>
  <si>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</si>
  <si>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</si>
  <si>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</si>
  <si>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</si>
  <si>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</si>
  <si>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</si>
  <si>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</si>
  <si>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</si>
  <si>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</si>
  <si>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</si>
  <si>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</si>
  <si>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</si>
  <si>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</si>
  <si>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</si>
  <si>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</si>
  <si>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</si>
  <si>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</si>
  <si>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</si>
  <si>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</si>
  <si>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</si>
  <si>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</si>
  <si>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</si>
  <si>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</si>
  <si>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</si>
  <si>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</si>
  <si>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</si>
  <si>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</si>
  <si>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</si>
  <si>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</si>
  <si>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</si>
  <si>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</si>
  <si>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</si>
  <si>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</si>
  <si>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</si>
  <si>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</si>
  <si>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</si>
  <si>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</si>
  <si>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</si>
  <si>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</si>
  <si>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</si>
  <si>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</si>
  <si>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</si>
  <si>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</si>
  <si>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</si>
  <si>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</si>
  <si>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</si>
  <si>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</si>
  <si>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</si>
  <si>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</si>
  <si>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</si>
  <si>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</si>
  <si>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</si>
  <si>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</si>
  <si>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</si>
  <si>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</si>
  <si>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</si>
  <si>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</si>
  <si>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</si>
  <si>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</si>
  <si>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</si>
  <si>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</si>
  <si>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</si>
  <si>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</si>
  <si>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</si>
  <si>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</si>
  <si>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</si>
  <si>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</si>
  <si>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</si>
  <si>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</si>
  <si>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</si>
  <si>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</si>
  <si>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</si>
  <si>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</si>
  <si>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</si>
  <si>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</si>
  <si>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</si>
  <si>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</si>
  <si>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</si>
  <si>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</si>
  <si>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</si>
  <si>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</si>
  <si>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</si>
  <si>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</si>
  <si>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</si>
  <si>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</si>
  <si>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</si>
  <si>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</si>
  <si>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</si>
  <si>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</si>
  <si>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</si>
  <si>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</si>
  <si>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</si>
  <si>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</si>
  <si>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</si>
  <si>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</si>
  <si>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</si>
  <si>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</si>
  <si>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</si>
  <si>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</si>
  <si>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</si>
  <si>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</si>
  <si>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</si>
  <si>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</si>
  <si>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</si>
  <si>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</si>
  <si>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</si>
  <si>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</si>
  <si>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</si>
  <si>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</si>
  <si>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</si>
  <si>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</si>
  <si>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</si>
  <si>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</si>
  <si>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</si>
  <si>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</si>
  <si>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</si>
  <si>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</si>
  <si>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</si>
  <si>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</si>
  <si>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</si>
  <si>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</si>
  <si>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</si>
  <si>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</si>
  <si>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</si>
  <si>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</si>
  <si>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</si>
  <si>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</si>
  <si>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</si>
  <si>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</si>
  <si>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</si>
  <si>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</si>
  <si>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</si>
  <si>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</si>
  <si>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</si>
  <si>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</si>
  <si>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</si>
  <si>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</si>
  <si>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</si>
  <si>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</si>
  <si>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</si>
  <si>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</si>
  <si>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</si>
  <si>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</si>
  <si>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</si>
  <si>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</si>
  <si>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</si>
  <si>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</si>
  <si>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</si>
  <si>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</si>
  <si>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</si>
  <si>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</si>
  <si>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</si>
  <si>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</si>
  <si>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</si>
  <si>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</si>
  <si>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</si>
  <si>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</si>
  <si>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</si>
  <si>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</si>
  <si>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</si>
  <si>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</si>
  <si>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</si>
  <si>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</si>
  <si>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</si>
  <si>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</si>
  <si>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</si>
  <si>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</si>
  <si>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</si>
  <si>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</si>
  <si>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</si>
  <si>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</si>
  <si>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</si>
  <si>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</si>
  <si>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</si>
  <si>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</si>
  <si>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</si>
  <si>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</si>
  <si>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</si>
  <si>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</si>
  <si>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</si>
  <si>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</si>
  <si>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</si>
  <si>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</si>
  <si>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</si>
  <si>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</si>
  <si>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</si>
  <si>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</si>
  <si>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</si>
  <si>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</si>
  <si>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</si>
  <si>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</si>
  <si>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</si>
  <si>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</si>
  <si>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</si>
  <si>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</si>
  <si>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</si>
  <si>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</si>
  <si>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</si>
  <si>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</si>
  <si>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</si>
  <si>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</si>
  <si>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</si>
  <si>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</si>
  <si>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</si>
  <si>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</si>
  <si>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</si>
  <si>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</si>
  <si>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</si>
  <si>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</si>
  <si>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</si>
  <si>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</si>
  <si>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</si>
  <si>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</si>
  <si>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</si>
  <si>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</si>
  <si>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</si>
  <si>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</si>
  <si>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</si>
  <si>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</si>
  <si>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</si>
  <si>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</si>
  <si>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</si>
  <si>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</si>
  <si>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</si>
  <si>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</si>
  <si>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</si>
  <si>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</si>
  <si>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</si>
  <si>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</si>
  <si>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</si>
  <si>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</si>
  <si>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</si>
  <si>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</si>
  <si>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</si>
  <si>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</si>
  <si>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</si>
  <si>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</si>
  <si>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</si>
  <si>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</si>
  <si>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</si>
  <si>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</si>
  <si>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</si>
  <si>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</si>
  <si>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</si>
  <si>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</si>
  <si>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</si>
  <si>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</si>
  <si>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</si>
  <si>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</si>
  <si>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</si>
  <si>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</si>
  <si>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</si>
  <si>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</si>
  <si>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</si>
  <si>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</si>
  <si>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</si>
  <si>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</si>
  <si>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</si>
  <si>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</si>
  <si>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</si>
  <si>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</si>
  <si>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</si>
  <si>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</si>
  <si>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</si>
  <si>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</si>
  <si>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</si>
  <si>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</si>
  <si>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</si>
  <si>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</si>
  <si>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</si>
  <si>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</si>
  <si>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</si>
  <si>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</si>
  <si>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</si>
  <si>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</si>
  <si>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</si>
  <si>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</si>
  <si>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</si>
  <si>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</si>
  <si>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</si>
  <si>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</si>
  <si>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</si>
  <si>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</si>
  <si>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</si>
  <si>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</si>
  <si>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</si>
  <si>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</si>
  <si>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</si>
  <si>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</si>
  <si>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</si>
  <si>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</si>
  <si>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</si>
  <si>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</si>
  <si>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</si>
  <si>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</si>
  <si>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</si>
  <si>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</si>
  <si>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</si>
  <si>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</si>
  <si>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</si>
  <si>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</si>
  <si>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</si>
  <si>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</si>
  <si>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</si>
  <si>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</si>
  <si>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</si>
  <si>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</si>
  <si>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</si>
  <si>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</si>
  <si>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</si>
  <si>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</si>
  <si>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</si>
  <si>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</si>
  <si>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</si>
  <si>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</si>
  <si>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</si>
  <si>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</si>
  <si>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</si>
  <si>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</si>
  <si>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</si>
  <si>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</si>
  <si>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</si>
  <si>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</si>
  <si>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</si>
  <si>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</si>
  <si>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</si>
  <si>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</si>
  <si>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</si>
  <si>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</si>
  <si>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</si>
  <si>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</si>
  <si>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</si>
  <si>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</si>
  <si>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</si>
  <si>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</si>
  <si>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</si>
  <si>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</si>
  <si>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</si>
  <si>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</si>
  <si>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</si>
  <si>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</si>
  <si>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</si>
  <si>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</si>
  <si>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</si>
  <si>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</si>
  <si>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</si>
  <si>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</si>
  <si>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</si>
  <si>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</si>
  <si>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</si>
  <si>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</si>
  <si>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</si>
  <si>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</si>
  <si>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</si>
  <si>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</si>
  <si>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</si>
  <si>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</si>
  <si>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</si>
  <si>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</si>
  <si>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</si>
  <si>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</si>
  <si>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</si>
  <si>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</si>
  <si>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</si>
  <si>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</si>
  <si>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</si>
  <si>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</si>
  <si>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</si>
  <si>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</si>
  <si>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</si>
  <si>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</si>
  <si>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</si>
  <si>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</si>
  <si>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</si>
  <si>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</si>
  <si>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</si>
  <si>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</si>
  <si>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</si>
  <si>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</si>
  <si>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</si>
  <si>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</si>
  <si>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</si>
  <si>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</si>
  <si>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</si>
  <si>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</si>
  <si>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</si>
  <si>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</si>
  <si>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</si>
  <si>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</si>
  <si>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</si>
  <si>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</si>
  <si>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</si>
  <si>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</si>
  <si>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</si>
  <si>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</si>
  <si>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</si>
  <si>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</si>
  <si>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</si>
  <si>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</si>
  <si>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</si>
  <si>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</si>
  <si>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</si>
  <si>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</si>
  <si>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</si>
  <si>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</si>
  <si>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</si>
  <si>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</si>
  <si>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</si>
  <si>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</si>
  <si>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</si>
  <si>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</si>
  <si>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</si>
  <si>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</si>
  <si>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</si>
  <si>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</si>
  <si>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</si>
  <si>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</si>
  <si>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</si>
  <si>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</si>
  <si>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</si>
  <si>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</si>
  <si>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</si>
  <si>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</si>
  <si>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</si>
  <si>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</si>
  <si>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</si>
  <si>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</si>
  <si>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</si>
  <si>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</si>
  <si>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</si>
  <si>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</si>
  <si>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</si>
  <si>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</si>
  <si>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</si>
  <si>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</si>
  <si>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</si>
  <si>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</si>
  <si>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</si>
  <si>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</si>
  <si>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</si>
  <si>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</si>
  <si>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</si>
  <si>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</si>
  <si>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</si>
  <si>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</si>
  <si>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</si>
  <si>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</si>
  <si>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</si>
  <si>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</si>
  <si>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</si>
  <si>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</si>
  <si>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</si>
  <si>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</si>
  <si>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</si>
  <si>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</si>
  <si>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</si>
  <si>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</si>
  <si>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</si>
  <si>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</si>
  <si>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</si>
  <si>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</si>
  <si>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</si>
  <si>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</si>
  <si>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</si>
  <si>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</si>
  <si>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</si>
  <si>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</si>
  <si>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</si>
  <si>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</si>
  <si>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</si>
  <si>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</si>
  <si>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</si>
  <si>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</si>
  <si>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</si>
  <si>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</si>
  <si>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</si>
  <si>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</si>
  <si>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</si>
  <si>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</si>
  <si>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</si>
  <si>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</si>
  <si>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</si>
  <si>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</si>
  <si>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</si>
  <si>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</si>
  <si>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</si>
  <si>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</si>
  <si>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</si>
  <si>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</si>
  <si>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</si>
  <si>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</si>
  <si>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</si>
  <si>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</si>
  <si>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</si>
  <si>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</si>
  <si>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</si>
  <si>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</si>
  <si>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</si>
  <si>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</si>
  <si>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</si>
  <si>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</si>
  <si>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</si>
  <si>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</si>
  <si>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</si>
  <si>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</si>
  <si>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</si>
  <si>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</si>
  <si>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</si>
  <si>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</si>
  <si>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</si>
  <si>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</si>
  <si>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</si>
  <si>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</si>
  <si>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</si>
  <si>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</si>
  <si>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</si>
  <si>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</si>
  <si>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</si>
  <si>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</si>
  <si>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</si>
  <si>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</si>
  <si>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</si>
  <si>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</si>
  <si>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</si>
  <si>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</si>
  <si>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</si>
  <si>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</si>
  <si>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</si>
  <si>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</si>
  <si>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</si>
  <si>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</si>
  <si>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</si>
  <si>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</si>
  <si>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</si>
  <si>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</si>
  <si>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</si>
  <si>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</si>
  <si>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</si>
  <si>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</si>
  <si>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</si>
  <si>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</si>
  <si>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</si>
  <si>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</si>
  <si>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</si>
  <si>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</si>
  <si>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</si>
  <si>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</si>
  <si>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</si>
  <si>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</si>
  <si>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</si>
  <si>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</si>
  <si>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</si>
  <si>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</si>
  <si>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</si>
  <si>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</si>
  <si>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</si>
  <si>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</si>
  <si>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</si>
  <si>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</si>
  <si>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</si>
  <si>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</si>
  <si>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</si>
  <si>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</si>
  <si>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</si>
  <si>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</si>
  <si>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</si>
  <si>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</si>
  <si>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</si>
  <si>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</si>
  <si>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</si>
  <si>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</si>
  <si>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</si>
  <si>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</si>
  <si>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</si>
  <si>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</si>
  <si>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</si>
  <si>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</si>
  <si>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</si>
  <si>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</si>
  <si>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</si>
  <si>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</si>
  <si>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</si>
  <si>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</si>
  <si>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</si>
  <si>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</si>
  <si>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</si>
  <si>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</si>
  <si>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</si>
  <si>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</si>
  <si>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</si>
  <si>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</si>
  <si>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</si>
  <si>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</si>
  <si>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</si>
  <si>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</si>
  <si>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</si>
  <si>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</si>
  <si>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</si>
  <si>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</si>
  <si>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</si>
  <si>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</si>
  <si>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</si>
  <si>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</si>
  <si>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</si>
  <si>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</si>
  <si>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</si>
  <si>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</si>
  <si>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</si>
  <si>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</si>
  <si>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</si>
  <si>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</si>
  <si>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</si>
  <si>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</si>
  <si>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</si>
  <si>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</si>
  <si>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</si>
  <si>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</si>
  <si>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</si>
  <si>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</si>
  <si>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</si>
  <si>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</si>
  <si>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</si>
  <si>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</si>
  <si>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</si>
  <si>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</si>
  <si>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</si>
  <si>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</si>
  <si>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</si>
  <si>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</si>
  <si>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</si>
  <si>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</si>
  <si>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</si>
  <si>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</si>
  <si>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</si>
  <si>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</si>
  <si>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</si>
  <si>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</si>
  <si>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</si>
  <si>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</si>
  <si>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</si>
  <si>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</si>
  <si>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</si>
  <si>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</si>
  <si>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</si>
  <si>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</si>
  <si>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</si>
  <si>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</si>
  <si>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</si>
  <si>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</si>
  <si>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</si>
  <si>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</si>
  <si>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</si>
  <si>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</si>
  <si>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</si>
  <si>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</si>
  <si>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</si>
  <si>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</si>
  <si>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</si>
  <si>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</si>
  <si>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</si>
  <si>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</si>
  <si>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</si>
  <si>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</si>
  <si>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</si>
  <si>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</si>
  <si>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</si>
  <si>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</si>
  <si>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</si>
  <si>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</si>
  <si>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</si>
  <si>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</si>
  <si>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</si>
  <si>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</si>
  <si>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</si>
  <si>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</si>
  <si>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</si>
  <si>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</si>
  <si>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</si>
  <si>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</si>
  <si>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</si>
  <si>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</si>
  <si>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</si>
  <si>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</si>
  <si>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</si>
  <si>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</si>
  <si>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</si>
  <si>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</si>
  <si>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</si>
  <si>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</si>
  <si>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</si>
  <si>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</si>
  <si>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</si>
  <si>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</si>
  <si>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</si>
  <si>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</si>
  <si>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</si>
  <si>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</si>
  <si>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</si>
  <si>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</si>
  <si>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</si>
  <si>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</si>
  <si>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</si>
  <si>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</si>
  <si>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</si>
  <si>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</si>
  <si>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</si>
  <si>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</si>
  <si>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</si>
  <si>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</si>
  <si>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</si>
  <si>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</si>
  <si>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</si>
  <si>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</si>
  <si>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</si>
  <si>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</si>
  <si>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</si>
  <si>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</si>
  <si>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</si>
  <si>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</si>
  <si>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</si>
  <si>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</si>
  <si>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</si>
  <si>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</si>
  <si>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</si>
  <si>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</si>
  <si>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</si>
  <si>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</si>
  <si>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</si>
  <si>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</si>
  <si>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</si>
  <si>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</si>
  <si>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</si>
  <si>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</si>
  <si>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</si>
  <si>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</si>
  <si>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</si>
  <si>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</si>
  <si>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</si>
  <si>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</si>
  <si>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</si>
  <si>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</si>
  <si>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</si>
  <si>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</si>
  <si>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</si>
  <si>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</si>
  <si>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</si>
  <si>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</si>
  <si>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</si>
  <si>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</si>
  <si>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</si>
  <si>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</si>
  <si>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</si>
  <si>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</si>
  <si>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</si>
  <si>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</si>
  <si>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</si>
  <si>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</si>
  <si>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</si>
  <si>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</si>
  <si>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</si>
  <si>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</si>
  <si>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</si>
  <si>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</si>
  <si>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</si>
  <si>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</si>
  <si>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</si>
  <si>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</si>
  <si>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</si>
  <si>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</si>
  <si>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</si>
  <si>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</si>
  <si>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</si>
  <si>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</si>
  <si>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</si>
  <si>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</si>
  <si>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</si>
  <si>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</si>
  <si>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</si>
  <si>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</si>
  <si>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</si>
  <si>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</si>
  <si>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</si>
  <si>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</si>
  <si>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</si>
  <si>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</si>
  <si>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</si>
  <si>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</si>
  <si>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</si>
  <si>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</si>
  <si>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</si>
  <si>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</si>
  <si>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</si>
  <si>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</si>
  <si>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</si>
  <si>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</si>
  <si>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</si>
  <si>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</si>
  <si>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</si>
  <si>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</si>
  <si>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</si>
  <si>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</si>
  <si>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</si>
  <si>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</si>
  <si>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</si>
  <si>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</si>
  <si>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</si>
  <si>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</si>
  <si>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</si>
  <si>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</si>
  <si>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</si>
  <si>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</si>
  <si>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</si>
  <si>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</si>
  <si>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</si>
  <si>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</si>
  <si>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</si>
  <si>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</si>
  <si>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</si>
  <si>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</si>
  <si>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</si>
  <si>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</si>
  <si>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</si>
  <si>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</si>
  <si>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</si>
  <si>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</si>
  <si>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</si>
  <si>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</si>
  <si>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</si>
  <si>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</si>
  <si>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</si>
  <si>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</si>
  <si>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</si>
  <si>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</si>
  <si>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</si>
  <si>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</si>
  <si>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</si>
  <si>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</si>
  <si>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</si>
  <si>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</si>
  <si>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</si>
  <si>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</si>
  <si>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</si>
  <si>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</si>
  <si>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</si>
  <si>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</si>
  <si>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</si>
  <si>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</si>
  <si>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</si>
  <si>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</si>
  <si>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</si>
  <si>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</si>
  <si>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</si>
  <si>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</si>
  <si>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</si>
  <si>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</si>
  <si>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</si>
  <si>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</si>
  <si>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</si>
  <si>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</si>
  <si>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</si>
  <si>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</si>
  <si>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</si>
  <si>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</si>
  <si>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</si>
  <si>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</si>
  <si>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</si>
  <si>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</si>
  <si>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</si>
  <si>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</si>
  <si>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</si>
  <si>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</si>
  <si>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</si>
  <si>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</si>
  <si>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</si>
  <si>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</si>
  <si>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</si>
  <si>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</si>
  <si>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</si>
  <si>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</si>
  <si>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</si>
  <si>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</si>
  <si>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</si>
  <si>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</si>
  <si>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</si>
  <si>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</si>
  <si>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</si>
  <si>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</si>
  <si>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</si>
  <si>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</si>
  <si>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</si>
  <si>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</si>
  <si>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</si>
  <si>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</si>
  <si>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</si>
  <si>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</si>
  <si>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</si>
  <si>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</si>
  <si>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</si>
  <si>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</si>
  <si>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</si>
  <si>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</si>
  <si>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</si>
  <si>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</si>
  <si>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</si>
  <si>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</si>
  <si>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</si>
  <si>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</si>
  <si>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</si>
  <si>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</si>
  <si>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</si>
  <si>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</si>
  <si>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</si>
  <si>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</si>
  <si>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</si>
  <si>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</si>
  <si>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</si>
  <si>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</si>
  <si>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</si>
  <si>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</si>
  <si>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</si>
  <si>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</si>
  <si>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</si>
  <si>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</si>
  <si>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</si>
  <si>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</si>
  <si>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</si>
  <si>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</si>
  <si>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</si>
  <si>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</si>
  <si>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</si>
  <si>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</si>
  <si>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</si>
  <si>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</si>
  <si>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</si>
  <si>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</si>
  <si>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</si>
  <si>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</si>
  <si>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</si>
  <si>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</si>
  <si>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</si>
  <si>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</si>
  <si>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</si>
  <si>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</si>
  <si>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</si>
  <si>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</si>
  <si>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</si>
  <si>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</si>
  <si>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</si>
  <si>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</si>
  <si>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</si>
  <si>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</si>
  <si>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</si>
  <si>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</si>
  <si>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</si>
  <si>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</si>
  <si>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</si>
  <si>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</si>
  <si>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</si>
  <si>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</si>
  <si>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</si>
  <si>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</si>
  <si>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</si>
  <si>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</si>
  <si>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</si>
  <si>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</si>
  <si>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</si>
  <si>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</si>
  <si>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</si>
  <si>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</si>
  <si>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</si>
  <si>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</si>
  <si>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</si>
  <si>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</si>
  <si>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</si>
  <si>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</si>
  <si>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</si>
  <si>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</si>
  <si>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</si>
  <si>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</si>
  <si>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</si>
  <si>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</si>
  <si>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</si>
  <si>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</si>
  <si>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</si>
  <si>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</si>
  <si>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</si>
  <si>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</si>
  <si>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</si>
  <si>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</si>
  <si>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</si>
  <si>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</si>
  <si>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</si>
  <si>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</si>
  <si>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</si>
  <si>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</si>
  <si>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</si>
  <si>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</si>
  <si>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</si>
  <si>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</si>
  <si>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</si>
  <si>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</si>
  <si>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</si>
  <si>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</si>
  <si>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</si>
  <si>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</si>
  <si>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</si>
  <si>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</si>
  <si>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</si>
  <si>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</si>
  <si>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</si>
  <si>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</si>
  <si>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</si>
  <si>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</si>
  <si>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</si>
  <si>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</si>
  <si>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</si>
  <si>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</si>
  <si>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</si>
  <si>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</si>
  <si>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</si>
  <si>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</si>
  <si>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</si>
  <si>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</si>
  <si>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</si>
  <si>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</si>
  <si>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</si>
  <si>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</si>
  <si>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</si>
  <si>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</si>
  <si>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</si>
  <si>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</si>
  <si>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</si>
  <si>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</si>
  <si>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</si>
  <si>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</si>
  <si>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</si>
  <si>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</si>
  <si>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</si>
  <si>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</si>
  <si>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</si>
  <si>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</si>
  <si>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</si>
  <si>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</si>
  <si>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</si>
  <si>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</si>
  <si>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</si>
  <si>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</si>
  <si>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</si>
  <si>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</si>
  <si>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</si>
  <si>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</si>
  <si>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</si>
  <si>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</si>
  <si>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</si>
  <si>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</si>
  <si>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</si>
  <si>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</si>
  <si>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</si>
  <si>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</si>
  <si>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</si>
  <si>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</si>
  <si>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</si>
  <si>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</si>
  <si>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</si>
  <si>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</si>
  <si>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</si>
  <si>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</si>
  <si>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</si>
  <si>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</si>
  <si>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</si>
  <si>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</si>
  <si>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</si>
  <si>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</si>
  <si>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</si>
  <si>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</si>
  <si>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</si>
  <si>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</si>
  <si>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</si>
  <si>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</si>
  <si>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</si>
  <si>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</si>
  <si>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</si>
  <si>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</si>
  <si>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</si>
  <si>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</si>
  <si>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</si>
  <si>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</si>
  <si>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</si>
  <si>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</si>
  <si>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</si>
  <si>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</si>
  <si>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</si>
  <si>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</si>
  <si>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</si>
  <si>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</si>
  <si>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</si>
  <si>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</si>
  <si>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</si>
  <si>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</si>
  <si>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</si>
  <si>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</si>
  <si>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</si>
  <si>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</si>
  <si>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</si>
  <si>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</si>
  <si>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</si>
  <si>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</si>
  <si>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</si>
  <si>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</si>
  <si>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</si>
  <si>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</si>
  <si>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</si>
  <si>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</si>
  <si>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</si>
  <si>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</si>
  <si>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</si>
  <si>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</si>
  <si>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</si>
  <si>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</si>
  <si>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</si>
  <si>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</si>
  <si>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</si>
  <si>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</si>
  <si>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</si>
  <si>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</si>
  <si>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</si>
  <si>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</si>
  <si>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</si>
  <si>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</si>
  <si>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</si>
  <si>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</si>
  <si>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</si>
  <si>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</si>
  <si>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</si>
  <si>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</si>
  <si>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</si>
  <si>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</si>
  <si>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</si>
  <si>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</si>
  <si>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</si>
  <si>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</si>
  <si>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</si>
  <si>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</si>
  <si>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</si>
  <si>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</si>
  <si>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</si>
  <si>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</si>
  <si>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</si>
  <si>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</si>
  <si>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</si>
  <si>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</si>
  <si>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</si>
  <si>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</si>
  <si>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</si>
  <si>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</si>
  <si>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</si>
  <si>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</si>
  <si>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</si>
  <si>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</si>
  <si>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</si>
  <si>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</si>
  <si>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</si>
  <si>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</si>
  <si>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</si>
  <si>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</si>
  <si>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</si>
  <si>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</si>
  <si>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</si>
  <si>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</si>
  <si>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</si>
  <si>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</si>
  <si>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</si>
  <si>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</si>
  <si>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</si>
  <si>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</si>
  <si>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</si>
  <si>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</si>
  <si>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</si>
  <si>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</si>
  <si>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</si>
  <si>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</si>
  <si>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</si>
  <si>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</si>
  <si>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</si>
  <si>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</si>
  <si>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</si>
  <si>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</si>
  <si>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</si>
  <si>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</si>
  <si>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</si>
  <si>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</si>
  <si>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</si>
  <si>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</si>
  <si>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</si>
  <si>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</si>
  <si>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</si>
  <si>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</si>
  <si>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</si>
  <si>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</si>
  <si>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</si>
  <si>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</si>
  <si>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</si>
  <si>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</si>
  <si>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</si>
  <si>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</si>
  <si>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</si>
  <si>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</si>
  <si>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</si>
  <si>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</si>
  <si>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</si>
  <si>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</si>
  <si>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</si>
  <si>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</si>
  <si>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</si>
  <si>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</si>
  <si>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</si>
  <si>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</si>
  <si>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</si>
  <si>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</si>
  <si>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</si>
  <si>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</si>
  <si>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</si>
  <si>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</si>
  <si>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</si>
  <si>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</si>
  <si>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</si>
  <si>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</si>
  <si>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</si>
  <si>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</si>
  <si>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</si>
  <si>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</si>
  <si>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</si>
  <si>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</si>
  <si>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</si>
  <si>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</si>
  <si>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</si>
  <si>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</si>
  <si>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</si>
  <si>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</si>
  <si>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</si>
  <si>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</si>
  <si>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</si>
  <si>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</si>
  <si>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</si>
  <si>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</si>
  <si>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</si>
  <si>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</si>
  <si>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</si>
  <si>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</si>
  <si>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</si>
  <si>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</si>
  <si>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</si>
  <si>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</si>
  <si>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</si>
  <si>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</si>
  <si>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</si>
  <si>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</si>
  <si>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</si>
  <si>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</si>
  <si>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</si>
  <si>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</si>
  <si>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</si>
  <si>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</si>
  <si>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</si>
  <si>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</si>
  <si>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</si>
  <si>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</si>
  <si>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</si>
  <si>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</si>
  <si>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</si>
  <si>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</si>
  <si>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</si>
  <si>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</si>
  <si>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</si>
  <si>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</si>
  <si>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</si>
  <si>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</si>
  <si>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</si>
  <si>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</si>
  <si>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</si>
  <si>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</si>
  <si>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</si>
  <si>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</si>
  <si>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</si>
  <si>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</si>
  <si>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</si>
  <si>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</si>
  <si>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</si>
  <si>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</si>
  <si>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</si>
  <si>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</si>
  <si>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</si>
  <si>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</si>
  <si>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</si>
  <si>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</si>
  <si>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</si>
  <si>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</si>
  <si>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</si>
  <si>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</si>
  <si>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</si>
  <si>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</si>
  <si>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</si>
  <si>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</si>
  <si>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</si>
  <si>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</si>
  <si>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</si>
  <si>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</si>
  <si>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</si>
  <si>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</si>
  <si>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</si>
  <si>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</si>
  <si>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</si>
  <si>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</si>
  <si>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</si>
  <si>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</si>
  <si>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</si>
  <si>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</si>
  <si>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</si>
  <si>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</si>
  <si>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</si>
  <si>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</si>
  <si>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</si>
  <si>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</si>
  <si>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</si>
  <si>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</si>
  <si>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</si>
  <si>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</si>
  <si>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</si>
  <si>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</si>
  <si>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</si>
  <si>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</si>
  <si>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</si>
  <si>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</si>
  <si>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</si>
  <si>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</si>
  <si>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</si>
  <si>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</si>
  <si>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</si>
  <si>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</si>
  <si>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</si>
  <si>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</si>
  <si>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</si>
  <si>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</si>
  <si>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</si>
  <si>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</si>
  <si>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</si>
  <si>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</si>
  <si>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</si>
  <si>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</si>
  <si>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</si>
  <si>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</si>
  <si>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</si>
  <si>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</si>
  <si>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</si>
  <si>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</si>
  <si>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</si>
  <si>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</si>
  <si>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</si>
  <si>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</si>
  <si>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</si>
  <si>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</si>
  <si>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</si>
  <si>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</si>
  <si>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</si>
  <si>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</si>
  <si>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</si>
  <si>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</si>
  <si>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</si>
  <si>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</si>
  <si>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</si>
  <si>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</si>
  <si>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</si>
  <si>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</si>
  <si>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</si>
  <si>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</si>
  <si>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</si>
  <si>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</si>
  <si>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</si>
  <si>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</si>
  <si>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</si>
  <si>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</si>
  <si>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</si>
  <si>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</si>
  <si>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</si>
  <si>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</si>
  <si>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</si>
  <si>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</si>
  <si>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</si>
  <si>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</si>
  <si>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</si>
  <si>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</si>
  <si>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</si>
  <si>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</si>
  <si>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</si>
  <si>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</si>
  <si>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</si>
  <si>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</si>
  <si>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</si>
  <si>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</si>
  <si>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</si>
  <si>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</si>
  <si>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</si>
  <si>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</si>
  <si>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</si>
  <si>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</si>
  <si>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</si>
  <si>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</si>
  <si>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</si>
  <si>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</si>
  <si>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</si>
  <si>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</si>
  <si>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</si>
  <si>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</si>
  <si>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</si>
  <si>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</si>
  <si>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</si>
  <si>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</si>
  <si>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</si>
  <si>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</si>
  <si>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</si>
  <si>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</si>
  <si>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</si>
  <si>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</si>
  <si>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</si>
  <si>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</si>
  <si>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</si>
  <si>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</si>
  <si>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</si>
  <si>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</si>
  <si>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</si>
  <si>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</si>
  <si>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</si>
  <si>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</si>
  <si>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</si>
  <si>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</si>
  <si>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</si>
  <si>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</si>
  <si>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</si>
  <si>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</si>
  <si>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</si>
  <si>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</si>
  <si>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</si>
  <si>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</si>
  <si>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</si>
  <si>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</si>
  <si>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</si>
  <si>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</si>
  <si>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</si>
  <si>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</si>
  <si>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</si>
  <si>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</si>
  <si>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</si>
  <si>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</si>
  <si>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</si>
  <si>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</si>
  <si>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</si>
  <si>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</si>
  <si>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</si>
  <si>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</si>
  <si>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</si>
  <si>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</si>
  <si>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</si>
  <si>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</si>
  <si>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</si>
  <si>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</si>
  <si>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</si>
  <si>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</si>
  <si>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</si>
  <si>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</si>
  <si>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</si>
  <si>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</si>
  <si>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</si>
  <si>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</si>
  <si>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</si>
  <si>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</si>
  <si>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</si>
  <si>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</si>
  <si>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</si>
  <si>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</si>
  <si>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</si>
  <si>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</si>
  <si>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</si>
  <si>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</si>
  <si>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</si>
  <si>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</si>
  <si>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</si>
  <si>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</si>
  <si>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</si>
  <si>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</si>
  <si>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</si>
  <si>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</si>
  <si>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</si>
  <si>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</si>
  <si>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</si>
  <si>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</si>
  <si>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</si>
  <si>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</si>
  <si>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</si>
  <si>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</si>
  <si>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</si>
  <si>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</si>
  <si>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</si>
  <si>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</si>
  <si>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</si>
  <si>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</si>
  <si>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</si>
  <si>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</si>
  <si>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</si>
  <si>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</si>
  <si>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</si>
  <si>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</si>
  <si>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</si>
  <si>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</si>
  <si>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</si>
  <si>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</si>
  <si>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</si>
  <si>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</si>
  <si>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</si>
  <si>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</si>
  <si>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</si>
  <si>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</si>
  <si>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</si>
  <si>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</si>
  <si>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</si>
  <si>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</si>
  <si>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</si>
  <si>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</si>
  <si>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</si>
  <si>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</si>
  <si>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</si>
  <si>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</si>
  <si>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</si>
  <si>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</si>
  <si>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</si>
  <si>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</si>
  <si>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</si>
  <si>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</si>
  <si>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</si>
  <si>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</si>
  <si>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</si>
  <si>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</si>
  <si>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</si>
  <si>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</si>
  <si>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</si>
  <si>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</si>
  <si>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</si>
  <si>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</si>
  <si>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</si>
  <si>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</si>
  <si>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</si>
  <si>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</si>
  <si>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</si>
  <si>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</si>
  <si>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</si>
  <si>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</si>
  <si>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</si>
  <si>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</si>
  <si>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</si>
  <si>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</si>
  <si>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</si>
  <si>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</si>
  <si>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</si>
  <si>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</si>
  <si>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</si>
  <si>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</si>
  <si>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</si>
  <si>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</si>
  <si>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</si>
  <si>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</si>
  <si>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</si>
  <si>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</si>
  <si>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</si>
  <si>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</si>
  <si>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</si>
  <si>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</si>
  <si>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</si>
  <si>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</si>
  <si>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</si>
  <si>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</si>
  <si>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</si>
  <si>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</si>
  <si>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</si>
  <si>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</si>
  <si>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</si>
  <si>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</si>
  <si>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</si>
  <si>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</si>
  <si>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</si>
  <si>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</si>
  <si>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</si>
  <si>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</si>
  <si>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</si>
  <si>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</si>
  <si>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</si>
  <si>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</si>
  <si>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</si>
  <si>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</si>
  <si>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</si>
  <si>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</si>
  <si>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</si>
  <si>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</si>
  <si>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</si>
  <si>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</si>
  <si>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</si>
  <si>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</si>
  <si>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</si>
  <si>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</si>
  <si>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</si>
  <si>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</si>
  <si>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</si>
  <si>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</si>
  <si>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</si>
  <si>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</si>
  <si>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</si>
  <si>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</si>
  <si>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</si>
  <si>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</si>
  <si>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</si>
  <si>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</si>
  <si>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</si>
  <si>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</si>
  <si>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</si>
  <si>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</si>
  <si>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</si>
  <si>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</si>
  <si>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</si>
  <si>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</si>
  <si>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</si>
  <si>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</si>
  <si>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</si>
  <si>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</si>
  <si>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</si>
  <si>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</si>
  <si>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</si>
  <si>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</si>
  <si>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</si>
  <si>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</si>
  <si>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</si>
  <si>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</si>
  <si>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</si>
  <si>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</si>
  <si>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</si>
  <si>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</si>
  <si>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</si>
  <si>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</si>
  <si>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</si>
  <si>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</si>
  <si>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</si>
  <si>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</si>
  <si>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</si>
  <si>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</si>
  <si>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</si>
  <si>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</si>
  <si>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</si>
  <si>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</si>
  <si>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</si>
  <si>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</si>
  <si>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</si>
  <si>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</si>
  <si>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</si>
  <si>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</si>
  <si>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</si>
  <si>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</si>
  <si>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</si>
  <si>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</si>
  <si>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</si>
  <si>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</si>
  <si>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</si>
  <si>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</si>
  <si>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</si>
  <si>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</si>
  <si>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</si>
  <si>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</si>
  <si>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</si>
  <si>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</si>
  <si>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</si>
  <si>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</si>
  <si>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</si>
  <si>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</si>
  <si>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</si>
  <si>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</si>
  <si>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</si>
  <si>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</si>
  <si>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</si>
  <si>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</si>
  <si>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</si>
  <si>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</si>
  <si>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</si>
  <si>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</si>
  <si>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</si>
  <si>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</si>
  <si>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</si>
  <si>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</si>
  <si>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</si>
  <si>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</si>
  <si>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</si>
  <si>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</si>
  <si>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</si>
  <si>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</si>
  <si>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</si>
  <si>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</si>
  <si>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</si>
  <si>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</si>
  <si>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</si>
  <si>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</si>
  <si>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</si>
  <si>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</si>
  <si>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</si>
  <si>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</si>
  <si>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</si>
  <si>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</si>
  <si>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</si>
  <si>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</si>
  <si>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</si>
  <si>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</si>
  <si>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</si>
  <si>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</si>
  <si>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</si>
  <si>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</si>
  <si>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</si>
  <si>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</si>
  <si>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</si>
  <si>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</si>
  <si>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</si>
  <si>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</si>
  <si>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</si>
  <si>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</si>
  <si>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</si>
  <si>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</si>
  <si>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</si>
  <si>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</si>
  <si>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</si>
  <si>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</si>
  <si>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</si>
  <si>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</si>
  <si>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</si>
  <si>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</si>
  <si>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</si>
  <si>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</si>
  <si>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</si>
  <si>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</si>
  <si>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</si>
  <si>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</si>
  <si>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</si>
  <si>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</si>
  <si>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</si>
  <si>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</si>
  <si>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</si>
  <si>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</si>
  <si>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</si>
  <si>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</si>
  <si>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</si>
  <si>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</si>
  <si>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</si>
  <si>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</si>
  <si>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</si>
  <si>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</si>
  <si>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</si>
  <si>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</si>
  <si>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</si>
  <si>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</si>
  <si>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</si>
  <si>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</si>
  <si>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</si>
  <si>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</si>
  <si>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</si>
  <si>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</si>
  <si>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</si>
  <si>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</si>
  <si>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</si>
  <si>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</si>
  <si>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</si>
  <si>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</si>
  <si>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</si>
  <si>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</si>
  <si>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</si>
  <si>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</si>
  <si>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</si>
  <si>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</si>
  <si>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</si>
  <si>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</si>
  <si>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</si>
  <si>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</si>
  <si>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</si>
  <si>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</si>
  <si>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</si>
  <si>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</si>
  <si>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</si>
  <si>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</si>
  <si>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</si>
  <si>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</si>
  <si>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</si>
  <si>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</si>
  <si>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</si>
  <si>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</si>
  <si>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</si>
  <si>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</si>
  <si>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</si>
  <si>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</si>
  <si>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</si>
  <si>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</si>
  <si>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</si>
  <si>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</si>
  <si>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</si>
  <si>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</si>
  <si>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</si>
  <si>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</si>
  <si>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</si>
  <si>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</si>
  <si>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</si>
  <si>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</si>
  <si>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</si>
  <si>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</si>
  <si>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</si>
  <si>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</si>
  <si>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</si>
  <si>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</si>
  <si>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</si>
  <si>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</si>
  <si>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</si>
  <si>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</si>
  <si>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</si>
  <si>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</si>
  <si>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</si>
  <si>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</si>
  <si>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</si>
  <si>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</si>
  <si>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</si>
  <si>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</si>
  <si>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</si>
  <si>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</si>
  <si>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</si>
  <si>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</si>
  <si>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</si>
  <si>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</si>
  <si>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</si>
  <si>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</si>
  <si>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</si>
  <si>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</si>
  <si>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</si>
  <si>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</si>
  <si>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</si>
  <si>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</si>
  <si>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</si>
  <si>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</si>
  <si>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</si>
  <si>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</si>
  <si>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</si>
  <si>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</si>
  <si>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</si>
  <si>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</si>
  <si>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</si>
  <si>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</si>
  <si>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</si>
  <si>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</si>
  <si>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</si>
  <si>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</si>
  <si>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</si>
  <si>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</si>
  <si>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</si>
  <si>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</si>
  <si>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</si>
  <si>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</si>
  <si>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</si>
  <si>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</si>
  <si>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</si>
  <si>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</si>
  <si>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</si>
  <si>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</si>
  <si>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</si>
  <si>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</si>
  <si>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</si>
  <si>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</si>
  <si>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</si>
  <si>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</si>
  <si>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</si>
  <si>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</si>
  <si>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</si>
  <si>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</si>
  <si>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</si>
  <si>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</si>
  <si>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</si>
  <si>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</si>
  <si>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</si>
  <si>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</si>
  <si>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</si>
  <si>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</si>
  <si>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</si>
  <si>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</si>
  <si>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</si>
  <si>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</si>
  <si>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</si>
  <si>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</si>
  <si>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</si>
  <si>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</si>
  <si>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</si>
  <si>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</si>
  <si>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</si>
  <si>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</si>
  <si>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</si>
  <si>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</si>
  <si>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</si>
  <si>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</si>
  <si>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</si>
  <si>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</si>
  <si>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</si>
  <si>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</si>
  <si>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</si>
  <si>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</si>
  <si>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</si>
  <si>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</si>
  <si>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</si>
  <si>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</si>
  <si>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</si>
  <si>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</si>
  <si>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</si>
  <si>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</si>
  <si>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</si>
  <si>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</si>
  <si>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</si>
  <si>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</si>
  <si>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</si>
  <si>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</si>
  <si>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</si>
  <si>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</si>
  <si>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</si>
  <si>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</si>
  <si>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</si>
  <si>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</si>
  <si>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</si>
  <si>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</si>
  <si>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</si>
  <si>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</si>
  <si>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</si>
  <si>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</si>
  <si>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</si>
  <si>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</si>
  <si>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</si>
  <si>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</si>
  <si>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</si>
  <si>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</si>
  <si>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</si>
  <si>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</si>
  <si>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</si>
  <si>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</si>
  <si>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</si>
  <si>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</si>
  <si>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</si>
  <si>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</si>
  <si>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</si>
  <si>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</si>
  <si>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</si>
  <si>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</si>
  <si>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</si>
  <si>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</si>
  <si>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</si>
  <si>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</si>
  <si>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</si>
  <si>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</si>
  <si>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</si>
  <si>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</si>
  <si>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</si>
  <si>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</si>
  <si>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</si>
  <si>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</si>
  <si>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</si>
  <si>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</si>
  <si>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</si>
  <si>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</si>
  <si>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</si>
  <si>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</si>
  <si>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</si>
  <si>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</si>
  <si>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</si>
  <si>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</si>
  <si>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</si>
  <si>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</si>
  <si>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</si>
  <si>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</si>
  <si>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</si>
  <si>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</si>
  <si>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</si>
  <si>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</si>
  <si>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</si>
  <si>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</si>
  <si>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</si>
  <si>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</si>
  <si>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</si>
  <si>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</si>
  <si>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</si>
  <si>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</si>
  <si>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</si>
  <si>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</si>
  <si>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</si>
  <si>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</si>
  <si>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</si>
  <si>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</si>
  <si>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</si>
  <si>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</si>
  <si>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</si>
  <si>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</si>
  <si>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</si>
  <si>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</si>
  <si>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</si>
  <si>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</si>
  <si>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</si>
  <si>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</si>
  <si>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</si>
  <si>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</si>
  <si>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</si>
  <si>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</si>
  <si>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</si>
  <si>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</si>
  <si>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</si>
  <si>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</si>
  <si>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</si>
  <si>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</si>
  <si>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</si>
  <si>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</si>
  <si>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</si>
  <si>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</si>
  <si>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</si>
  <si>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</si>
  <si>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</si>
  <si>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</si>
  <si>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</si>
  <si>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</si>
  <si>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</si>
  <si>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</si>
  <si>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</si>
  <si>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</si>
  <si>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</si>
  <si>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</si>
  <si>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</si>
  <si>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</si>
  <si>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</si>
  <si>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</si>
  <si>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</si>
  <si>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</si>
  <si>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</si>
  <si>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</si>
  <si>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</si>
  <si>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</si>
  <si>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</si>
  <si>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</si>
  <si>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</si>
  <si>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</si>
  <si>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</si>
  <si>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</si>
  <si>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</si>
  <si>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</si>
  <si>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</si>
  <si>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</si>
  <si>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</si>
  <si>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</si>
  <si>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</si>
  <si>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</si>
  <si>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</si>
  <si>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</si>
  <si>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</si>
  <si>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</si>
  <si>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</si>
  <si>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</si>
  <si>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</si>
  <si>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</si>
  <si>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</si>
  <si>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</si>
  <si>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</si>
  <si>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</si>
  <si>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</si>
  <si>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</si>
  <si>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</si>
  <si>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</si>
  <si>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</si>
  <si>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</si>
  <si>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</si>
  <si>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</si>
  <si>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</si>
  <si>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</si>
  <si>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</si>
  <si>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</si>
  <si>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</si>
  <si>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</si>
  <si>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</si>
  <si>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</si>
  <si>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</si>
  <si>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</si>
  <si>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</si>
  <si>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</si>
  <si>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</si>
  <si>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</si>
  <si>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</si>
  <si>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</si>
  <si>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</si>
  <si>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</si>
  <si>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</si>
  <si>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</si>
  <si>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</si>
  <si>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</si>
  <si>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</si>
  <si>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</si>
  <si>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</si>
  <si>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</si>
  <si>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</si>
  <si>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</si>
  <si>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</si>
  <si>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</si>
  <si>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</si>
  <si>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</si>
  <si>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</si>
  <si>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</si>
  <si>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</si>
  <si>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</si>
  <si>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</si>
  <si>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</si>
  <si>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</si>
  <si>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</si>
  <si>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</si>
  <si>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</si>
  <si>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</si>
  <si>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</si>
  <si>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</si>
  <si>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</si>
  <si>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</si>
  <si>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</si>
  <si>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</si>
  <si>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</si>
  <si>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</si>
  <si>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</si>
  <si>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</si>
  <si>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</si>
  <si>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</si>
  <si>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</si>
  <si>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</si>
  <si>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</si>
  <si>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</si>
  <si>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</si>
  <si>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</si>
  <si>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</si>
  <si>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</si>
  <si>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</si>
  <si>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</si>
  <si>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</si>
  <si>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</si>
  <si>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</si>
  <si>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</si>
  <si>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</si>
  <si>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</si>
  <si>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</si>
  <si>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</si>
  <si>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</si>
  <si>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</si>
  <si>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</si>
  <si>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</si>
  <si>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</si>
  <si>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</si>
  <si>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</si>
  <si>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</si>
  <si>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</si>
  <si>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</si>
  <si>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</si>
  <si>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</si>
  <si>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</si>
  <si>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</si>
  <si>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</si>
  <si>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</si>
  <si>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</si>
  <si>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</si>
  <si>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</si>
  <si>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</si>
  <si>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</si>
  <si>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</si>
  <si>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</si>
  <si>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</si>
  <si>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</si>
  <si>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</si>
  <si>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</si>
  <si>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</si>
  <si>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</si>
  <si>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</si>
  <si>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</si>
  <si>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</si>
  <si>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</si>
  <si>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</si>
  <si>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</si>
  <si>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</si>
  <si>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</si>
  <si>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</si>
  <si>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</si>
  <si>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</si>
  <si>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</si>
  <si>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</si>
  <si>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</si>
  <si>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</si>
  <si>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</si>
  <si>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</si>
  <si>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</si>
  <si>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</si>
  <si>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</si>
  <si>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</si>
  <si>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</si>
  <si>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</si>
  <si>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</si>
  <si>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</si>
  <si>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</si>
  <si>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</si>
  <si>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</si>
  <si>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</si>
  <si>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</si>
  <si>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</si>
  <si>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</si>
  <si>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</si>
  <si>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</si>
  <si>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</si>
  <si>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</si>
  <si>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</si>
  <si>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</si>
  <si>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</si>
  <si>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</si>
  <si>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</si>
  <si>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</si>
  <si>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</si>
  <si>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</si>
  <si>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</si>
  <si>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</si>
  <si>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</si>
  <si>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</si>
  <si>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</si>
  <si>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</si>
  <si>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</si>
  <si>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</si>
  <si>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</si>
  <si>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</si>
  <si>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</si>
  <si>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</si>
  <si>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</si>
  <si>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</si>
  <si>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</si>
  <si>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</si>
  <si>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</si>
  <si>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</si>
  <si>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</si>
  <si>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</si>
  <si>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</si>
  <si>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</si>
  <si>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</si>
  <si>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</si>
  <si>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</si>
  <si>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</si>
  <si>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</si>
  <si>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</si>
  <si>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</si>
  <si>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</si>
  <si>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</si>
  <si>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</si>
  <si>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</si>
  <si>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</si>
  <si>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</si>
  <si>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</si>
  <si>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</si>
  <si>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</si>
  <si>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</si>
  <si>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</si>
  <si>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</si>
  <si>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</si>
  <si>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</si>
  <si>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</si>
  <si>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</si>
  <si>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</si>
  <si>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</si>
  <si>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</si>
  <si>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</si>
  <si>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</si>
  <si>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</si>
  <si>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</si>
  <si>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</si>
  <si>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</si>
  <si>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</si>
  <si>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</si>
  <si>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</si>
  <si>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</si>
  <si>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</si>
  <si>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</si>
  <si>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</si>
  <si>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</si>
  <si>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</si>
  <si>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</si>
  <si>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</si>
  <si>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</si>
  <si>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</si>
  <si>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</si>
  <si>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</si>
  <si>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</si>
  <si>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</si>
  <si>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</si>
  <si>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</si>
  <si>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</si>
  <si>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</si>
  <si>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</si>
  <si>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</si>
  <si>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</si>
  <si>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</si>
  <si>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</si>
  <si>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</si>
  <si>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</si>
  <si>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</si>
  <si>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</si>
  <si>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</si>
  <si>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</si>
  <si>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</si>
  <si>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</si>
  <si>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</si>
  <si>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</si>
  <si>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</si>
  <si>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</si>
  <si>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</si>
  <si>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</si>
  <si>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</si>
  <si>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</si>
  <si>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</si>
  <si>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</si>
  <si>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</si>
  <si>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</si>
  <si>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</si>
  <si>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</si>
  <si>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</si>
  <si>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</si>
  <si>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</si>
  <si>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</si>
  <si>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</si>
  <si>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</si>
  <si>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</si>
  <si>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</si>
  <si>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</si>
  <si>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</si>
  <si>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</si>
  <si>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</si>
  <si>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</si>
  <si>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</si>
  <si>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</si>
  <si>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</si>
  <si>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</si>
  <si>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</si>
  <si>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</si>
  <si>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</si>
  <si>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</si>
  <si>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</si>
  <si>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</si>
  <si>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</si>
  <si>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</si>
  <si>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</si>
  <si>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</si>
  <si>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</si>
  <si>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</si>
  <si>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</si>
  <si>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</si>
  <si>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</si>
  <si>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</si>
  <si>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</si>
  <si>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</si>
  <si>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</si>
  <si>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</si>
  <si>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</si>
  <si>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</si>
  <si>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</si>
  <si>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</si>
  <si>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</si>
  <si>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</si>
  <si>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</si>
  <si>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</si>
  <si>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</si>
  <si>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</si>
  <si>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</si>
  <si>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</si>
  <si>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</si>
  <si>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</si>
  <si>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</si>
  <si>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</si>
  <si>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</si>
  <si>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</si>
  <si>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</si>
  <si>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</si>
  <si>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</si>
  <si>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</si>
  <si>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</si>
  <si>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</si>
  <si>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</si>
  <si>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</si>
  <si>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</si>
  <si>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</si>
  <si>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</si>
  <si>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</si>
  <si>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</si>
  <si>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</si>
  <si>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</si>
  <si>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</si>
  <si>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</si>
  <si>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</si>
  <si>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</si>
  <si>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</si>
  <si>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</si>
  <si>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</si>
  <si>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</si>
  <si>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</si>
  <si>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</si>
  <si>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</si>
  <si>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</si>
  <si>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</si>
  <si>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</si>
  <si>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</si>
  <si>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</si>
  <si>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</si>
  <si>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</si>
  <si>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</si>
  <si>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</si>
  <si>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</si>
  <si>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</si>
  <si>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</si>
  <si>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</si>
  <si>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</si>
  <si>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</si>
  <si>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</si>
  <si>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</si>
  <si>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</si>
  <si>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</si>
  <si>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</si>
  <si>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</si>
  <si>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</si>
  <si>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</si>
  <si>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</si>
  <si>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</si>
  <si>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</si>
  <si>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</si>
  <si>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</si>
  <si>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</si>
  <si>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</si>
  <si>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</si>
  <si>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</si>
  <si>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</si>
  <si>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</si>
  <si>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</si>
  <si>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</si>
  <si>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</si>
  <si>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</si>
  <si>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</si>
  <si>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</si>
  <si>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</si>
  <si>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</si>
  <si>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</si>
  <si>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</si>
  <si>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</si>
  <si>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</si>
  <si>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</si>
  <si>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</si>
  <si>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</si>
  <si>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</si>
  <si>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</si>
  <si>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</si>
  <si>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</si>
  <si>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</si>
  <si>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</si>
  <si>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</si>
  <si>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</si>
  <si>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</si>
  <si>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</si>
  <si>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</si>
  <si>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</si>
  <si>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</si>
  <si>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</si>
  <si>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</si>
  <si>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</si>
  <si>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</si>
  <si>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</si>
  <si>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</si>
  <si>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</si>
  <si>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</si>
  <si>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</si>
  <si>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</si>
  <si>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</si>
  <si>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</si>
  <si>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</si>
  <si>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</si>
  <si>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</si>
  <si>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</si>
  <si>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</si>
  <si>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</si>
  <si>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</si>
  <si>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</si>
  <si>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</si>
  <si>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</si>
  <si>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</si>
  <si>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</si>
  <si>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</si>
  <si>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</si>
  <si>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</si>
  <si>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</si>
  <si>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</si>
  <si>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</si>
  <si>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</si>
  <si>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</si>
  <si>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</si>
  <si>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</si>
  <si>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</si>
  <si>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</si>
  <si>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</si>
  <si>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</si>
  <si>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</si>
  <si>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</si>
  <si>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</si>
  <si>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</si>
  <si>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</si>
  <si>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</si>
  <si>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</si>
  <si>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</si>
  <si>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</si>
  <si>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</si>
  <si>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</si>
  <si>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</si>
  <si>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</si>
  <si>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</si>
  <si>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</si>
  <si>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</si>
  <si>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</si>
  <si>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</si>
  <si>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</si>
  <si>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</si>
  <si>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</si>
  <si>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</si>
  <si>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</si>
  <si>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</si>
  <si>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</si>
  <si>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</si>
  <si>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</si>
  <si>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</si>
  <si>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</si>
  <si>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</si>
  <si>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</si>
  <si>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</si>
  <si>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</si>
  <si>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</si>
  <si>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</si>
  <si>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</si>
  <si>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</si>
  <si>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</si>
  <si>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</si>
  <si>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</si>
  <si>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</si>
  <si>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</si>
  <si>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</si>
  <si>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</si>
  <si>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</si>
  <si>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</si>
  <si>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</si>
  <si>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</si>
  <si>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</si>
  <si>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</si>
  <si>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</si>
  <si>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</si>
  <si>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</si>
  <si>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</si>
  <si>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</si>
  <si>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</si>
  <si>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</si>
  <si>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</si>
  <si>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</si>
  <si>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</si>
  <si>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</si>
  <si>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</si>
  <si>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</si>
  <si>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</si>
  <si>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</si>
  <si>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</si>
  <si>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</si>
  <si>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</si>
  <si>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</si>
  <si>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</si>
  <si>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</si>
  <si>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</si>
  <si>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</si>
  <si>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</si>
  <si>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</si>
  <si>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</si>
  <si>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</si>
  <si>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</si>
  <si>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</si>
  <si>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</si>
  <si>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</si>
  <si>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</si>
  <si>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</si>
  <si>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</si>
  <si>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</si>
  <si>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</si>
  <si>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</si>
  <si>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</si>
  <si>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</si>
  <si>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</si>
  <si>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</si>
  <si>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</si>
  <si>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</si>
  <si>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</si>
  <si>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</si>
  <si>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</si>
  <si>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</si>
  <si>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</si>
  <si>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</si>
  <si>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</si>
  <si>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</si>
  <si>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</si>
  <si>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</si>
  <si>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</si>
  <si>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</si>
  <si>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</si>
  <si>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</si>
  <si>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</si>
  <si>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</si>
  <si>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</si>
  <si>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</si>
  <si>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</si>
  <si>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</si>
  <si>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</si>
  <si>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</si>
  <si>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</si>
  <si>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</si>
  <si>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</si>
  <si>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</si>
  <si>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</si>
  <si>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</si>
  <si>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</si>
  <si>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</si>
  <si>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</si>
  <si>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</si>
  <si>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</si>
  <si>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</si>
  <si>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</si>
  <si>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</si>
  <si>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</si>
  <si>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</si>
  <si>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</si>
  <si>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</si>
  <si>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</si>
  <si>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</si>
  <si>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</si>
  <si>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</si>
  <si>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</si>
  <si>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</si>
  <si>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</si>
  <si>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</si>
  <si>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</si>
  <si>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</si>
  <si>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</si>
  <si>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</si>
  <si>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</si>
  <si>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</si>
  <si>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</si>
  <si>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</si>
  <si>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</si>
  <si>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</si>
  <si>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</si>
  <si>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</si>
  <si>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</si>
  <si>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</si>
  <si>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</si>
  <si>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</si>
  <si>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</si>
  <si>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</si>
  <si>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</si>
  <si>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</si>
  <si>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</si>
  <si>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</si>
  <si>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</si>
  <si>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</si>
  <si>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</si>
  <si>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</si>
  <si>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</si>
  <si>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</si>
  <si>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</si>
  <si>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</si>
  <si>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</si>
  <si>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</si>
  <si>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</si>
  <si>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</si>
  <si>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</si>
  <si>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</si>
  <si>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</si>
  <si>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</si>
  <si>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</si>
  <si>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</si>
  <si>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</si>
  <si>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</si>
  <si>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</si>
  <si>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</si>
  <si>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</si>
  <si>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</si>
  <si>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</si>
  <si>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</si>
  <si>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</si>
  <si>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</si>
  <si>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</si>
  <si>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</si>
  <si>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</si>
  <si>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</si>
  <si>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</si>
  <si>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</si>
  <si>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</si>
  <si>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</si>
  <si>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</si>
  <si>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</si>
  <si>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</si>
  <si>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</si>
  <si>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</si>
  <si>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</si>
  <si>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</si>
  <si>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</si>
  <si>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</si>
  <si>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</si>
  <si>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</si>
  <si>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</si>
  <si>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</si>
  <si>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</si>
  <si>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</si>
  <si>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</si>
  <si>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</si>
  <si>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</si>
  <si>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</si>
  <si>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</si>
  <si>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</si>
  <si>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</si>
  <si>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</si>
  <si>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</si>
  <si>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</si>
  <si>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</si>
  <si>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</si>
  <si>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</si>
  <si>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</si>
  <si>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</si>
  <si>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</si>
  <si>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</si>
  <si>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</si>
  <si>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</si>
  <si>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</si>
  <si>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</si>
  <si>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</si>
  <si>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</si>
  <si>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</si>
  <si>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</si>
  <si>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</si>
  <si>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</si>
  <si>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</si>
  <si>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</si>
  <si>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</si>
  <si>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</si>
  <si>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</si>
  <si>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</si>
  <si>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</si>
  <si>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</si>
  <si>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</si>
  <si>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</si>
  <si>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</si>
  <si>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</si>
  <si>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</si>
  <si>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</si>
  <si>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</si>
  <si>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</si>
  <si>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</si>
  <si>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</si>
  <si>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</si>
  <si>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</si>
  <si>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</si>
  <si>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</si>
  <si>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</si>
  <si>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</si>
  <si>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</si>
  <si>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</si>
  <si>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</si>
  <si>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</si>
  <si>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</si>
  <si>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</si>
  <si>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</si>
  <si>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</si>
  <si>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</si>
  <si>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</si>
  <si>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</si>
  <si>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</si>
  <si>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</si>
  <si>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</si>
  <si>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</si>
  <si>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</si>
  <si>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</si>
  <si>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</si>
  <si>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</si>
  <si>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</si>
  <si>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</si>
  <si>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</si>
  <si>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</si>
  <si>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</si>
  <si>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</si>
  <si>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</si>
  <si>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</si>
  <si>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</si>
  <si>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</si>
  <si>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</si>
  <si>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</si>
  <si>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</si>
  <si>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</si>
  <si>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</si>
  <si>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</si>
  <si>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</si>
  <si>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</si>
  <si>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</si>
  <si>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</si>
  <si>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</si>
  <si>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</si>
  <si>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</si>
  <si>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</si>
  <si>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</si>
  <si>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</si>
  <si>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</si>
  <si>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</si>
  <si>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</si>
  <si>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</si>
  <si>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</si>
  <si>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</si>
  <si>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</si>
  <si>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</si>
  <si>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</si>
  <si>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</si>
  <si>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</si>
  <si>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</si>
  <si>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</si>
  <si>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</si>
  <si>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</si>
  <si>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</si>
  <si>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</si>
  <si>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</si>
  <si>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</si>
  <si>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</si>
  <si>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</si>
  <si>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</si>
  <si>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</si>
  <si>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</si>
  <si>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</si>
  <si>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</si>
  <si>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</si>
  <si>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</si>
  <si>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</si>
  <si>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</si>
  <si>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</si>
  <si>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</si>
  <si>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</si>
  <si>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</si>
  <si>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</si>
  <si>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</si>
  <si>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</si>
  <si>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</si>
  <si>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</si>
  <si>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</si>
  <si>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</si>
  <si>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</si>
  <si>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</si>
  <si>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</si>
  <si>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</si>
  <si>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</si>
  <si>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</si>
  <si>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</si>
  <si>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</si>
  <si>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</si>
  <si>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</si>
  <si>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</si>
  <si>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</si>
  <si>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</si>
  <si>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</si>
  <si>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</si>
  <si>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</si>
  <si>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</si>
  <si>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</si>
  <si>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</si>
  <si>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</si>
  <si>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</si>
  <si>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</si>
  <si>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</si>
  <si>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</si>
  <si>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</si>
  <si>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</si>
  <si>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</si>
  <si>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</si>
  <si>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</si>
  <si>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</si>
  <si>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</si>
  <si>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</si>
  <si>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</si>
  <si>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</si>
  <si>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</si>
  <si>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</si>
  <si>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</si>
  <si>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</si>
  <si>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</si>
  <si>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</si>
  <si>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</si>
  <si>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</si>
  <si>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</si>
  <si>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</si>
  <si>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</si>
  <si>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</si>
  <si>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</si>
  <si>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</si>
  <si>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</si>
  <si>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</si>
  <si>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</si>
  <si>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</si>
  <si>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</si>
  <si>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</si>
  <si>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</si>
  <si>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</si>
  <si>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</si>
  <si>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</si>
  <si>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</si>
  <si>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</si>
  <si>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</si>
  <si>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</si>
  <si>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</si>
  <si>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</si>
  <si>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</si>
  <si>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</si>
  <si>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</si>
  <si>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</si>
  <si>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</si>
  <si>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</si>
  <si>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</si>
  <si>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</si>
  <si>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</si>
  <si>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</si>
  <si>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</si>
  <si>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</si>
  <si>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</si>
  <si>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</si>
  <si>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</si>
  <si>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</si>
  <si>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</si>
  <si>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</si>
  <si>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</si>
  <si>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</si>
  <si>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</si>
  <si>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</si>
  <si>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</si>
  <si>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</si>
  <si>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</si>
  <si>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</si>
  <si>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</si>
  <si>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</si>
  <si>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</si>
  <si>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</si>
  <si>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</si>
  <si>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</si>
  <si>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</si>
  <si>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</si>
  <si>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</si>
  <si>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</si>
  <si>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</si>
  <si>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</si>
  <si>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</si>
  <si>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</si>
  <si>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</si>
  <si>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</si>
  <si>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</si>
  <si>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</si>
  <si>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</si>
  <si>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</si>
  <si>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</si>
  <si>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</si>
  <si>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</si>
  <si>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</si>
  <si>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</si>
  <si>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</si>
  <si>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</si>
  <si>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</si>
  <si>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</si>
  <si>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</si>
  <si>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</si>
  <si>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</si>
  <si>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</si>
  <si>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</si>
  <si>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</si>
  <si>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</si>
  <si>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</si>
  <si>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</si>
  <si>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</si>
  <si>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</si>
  <si>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</si>
  <si>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</si>
  <si>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</si>
  <si>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</si>
  <si>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</si>
  <si>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</si>
  <si>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</si>
  <si>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</si>
  <si>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</si>
  <si>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</si>
  <si>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</si>
  <si>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</si>
  <si>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</si>
  <si>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</si>
  <si>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</si>
  <si>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</si>
  <si>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</si>
  <si>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</si>
  <si>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</si>
  <si>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</si>
  <si>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</si>
  <si>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</si>
  <si>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</si>
  <si>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</si>
  <si>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</si>
  <si>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</si>
  <si>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</si>
  <si>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</si>
  <si>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</si>
  <si>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</si>
  <si>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</si>
  <si>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</si>
  <si>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</si>
  <si>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</si>
  <si>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</si>
  <si>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</si>
  <si>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</si>
  <si>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</si>
  <si>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</si>
  <si>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</si>
  <si>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</si>
  <si>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</si>
  <si>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</si>
  <si>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</si>
  <si>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</si>
  <si>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</si>
  <si>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</si>
  <si>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</si>
  <si>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</si>
  <si>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</si>
  <si>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</si>
  <si>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</si>
  <si>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</si>
  <si>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</si>
  <si>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</si>
  <si>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</si>
  <si>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</si>
  <si>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</si>
  <si>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</si>
  <si>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</si>
  <si>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</si>
  <si>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</si>
  <si>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</si>
  <si>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</si>
  <si>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</si>
  <si>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</si>
  <si>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</si>
  <si>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</si>
  <si>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</si>
  <si>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</si>
  <si>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</si>
  <si>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</si>
  <si>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</si>
  <si>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</si>
  <si>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</si>
  <si>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</si>
  <si>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</si>
  <si>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</si>
  <si>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</si>
  <si>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</si>
  <si>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</si>
  <si>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</si>
  <si>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</si>
  <si>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</si>
  <si>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</si>
  <si>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</si>
  <si>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</si>
  <si>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</si>
  <si>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</si>
  <si>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</si>
  <si>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</si>
  <si>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</si>
  <si>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</si>
  <si>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</si>
  <si>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</si>
  <si>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</si>
  <si>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</si>
  <si>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</si>
  <si>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</si>
  <si>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</si>
  <si>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</si>
  <si>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</si>
  <si>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</si>
  <si>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</si>
  <si>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</si>
  <si>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</si>
  <si>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</si>
  <si>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</si>
  <si>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</si>
  <si>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</si>
  <si>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</si>
  <si>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</si>
  <si>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</si>
  <si>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</si>
  <si>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</si>
  <si>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</si>
  <si>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</si>
  <si>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</si>
  <si>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</si>
  <si>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</si>
  <si>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</si>
  <si>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</si>
  <si>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</si>
  <si>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</si>
  <si>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</si>
  <si>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</si>
  <si>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</si>
  <si>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</si>
  <si>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</si>
  <si>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</si>
  <si>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</si>
  <si>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</si>
  <si>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</si>
  <si>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</si>
  <si>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</si>
  <si>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</si>
  <si>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</si>
  <si>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</si>
  <si>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</si>
  <si>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</si>
  <si>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</si>
  <si>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</si>
  <si>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</si>
  <si>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</si>
  <si>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</si>
  <si>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</si>
  <si>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</si>
  <si>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</si>
  <si>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</si>
  <si>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</si>
  <si>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</si>
  <si>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</si>
  <si>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</si>
  <si>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</si>
  <si>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</si>
  <si>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</si>
  <si>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</si>
  <si>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</si>
  <si>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</si>
  <si>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</si>
  <si>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</si>
  <si>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</si>
  <si>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</si>
  <si>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</si>
  <si>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</si>
  <si>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</si>
  <si>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</si>
  <si>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</si>
  <si>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</si>
  <si>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</si>
  <si>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</si>
  <si>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</si>
  <si>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</si>
  <si>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</si>
  <si>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</si>
  <si>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</si>
  <si>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</si>
  <si>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</si>
  <si>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</si>
  <si>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</si>
  <si>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</si>
  <si>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</si>
  <si>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</si>
  <si>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</si>
  <si>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</si>
  <si>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</si>
  <si>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</si>
  <si>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</si>
  <si>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</si>
  <si>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</si>
  <si>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</si>
  <si>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</si>
  <si>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</si>
  <si>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</si>
  <si>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</si>
  <si>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</si>
  <si>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</si>
  <si>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</si>
  <si>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</si>
  <si>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</si>
  <si>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</si>
  <si>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</si>
  <si>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</si>
  <si>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</si>
  <si>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</si>
  <si>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</si>
  <si>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</si>
  <si>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</si>
  <si>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</si>
  <si>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</si>
  <si>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</si>
  <si>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</si>
  <si>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</si>
  <si>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</si>
  <si>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</si>
  <si>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</si>
  <si>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</si>
  <si>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</si>
  <si>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</si>
  <si>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</si>
  <si>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</si>
  <si>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</si>
  <si>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</si>
  <si>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</si>
  <si>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</si>
  <si>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</si>
  <si>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</si>
  <si>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</si>
  <si>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</si>
  <si>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</si>
  <si>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</si>
  <si>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</si>
  <si>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</si>
  <si>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</si>
  <si>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</si>
  <si>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</si>
  <si>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</si>
  <si>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</si>
  <si>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</si>
  <si>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</si>
  <si>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</si>
  <si>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</si>
  <si>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</si>
  <si>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</si>
  <si>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</si>
  <si>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</si>
  <si>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</si>
  <si>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</si>
  <si>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</si>
  <si>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</si>
  <si>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</si>
  <si>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</si>
  <si>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</si>
  <si>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</si>
  <si>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</si>
  <si>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</si>
  <si>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</si>
  <si>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</si>
  <si>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</si>
  <si>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</si>
  <si>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</si>
  <si>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</si>
  <si>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</si>
  <si>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</si>
  <si>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</si>
  <si>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</si>
  <si>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</si>
  <si>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</si>
  <si>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</si>
  <si>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</si>
  <si>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</si>
  <si>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</si>
  <si>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</si>
  <si>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</si>
  <si>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</si>
  <si>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</si>
  <si>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</si>
  <si>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</si>
  <si>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</si>
  <si>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</si>
  <si>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</si>
  <si>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</si>
  <si>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</si>
  <si>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</si>
  <si>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</si>
  <si>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</si>
  <si>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</si>
  <si>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</si>
  <si>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</si>
  <si>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</si>
  <si>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</si>
  <si>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</si>
  <si>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</si>
  <si>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</si>
  <si>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</si>
  <si>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</si>
  <si>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</si>
  <si>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</si>
  <si>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</si>
  <si>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</si>
  <si>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</si>
  <si>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</si>
  <si>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</si>
  <si>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</si>
  <si>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</si>
  <si>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</si>
  <si>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</si>
  <si>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</si>
  <si>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</si>
  <si>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</si>
  <si>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</si>
  <si>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</si>
  <si>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</si>
  <si>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</si>
  <si>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</si>
  <si>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</si>
  <si>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</si>
  <si>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</si>
  <si>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</si>
  <si>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</si>
  <si>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</si>
  <si>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</si>
  <si>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</si>
  <si>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</si>
  <si>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</si>
  <si>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</si>
  <si>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</si>
  <si>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</si>
  <si>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</si>
  <si>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</si>
  <si>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</si>
  <si>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</si>
  <si>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</si>
  <si>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</si>
  <si>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</si>
  <si>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</si>
  <si>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</si>
  <si>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</si>
  <si>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</si>
  <si>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</si>
  <si>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</si>
  <si>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</si>
  <si>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</si>
  <si>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</si>
  <si>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</si>
  <si>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</si>
  <si>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</si>
  <si>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</si>
  <si>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</si>
  <si>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</si>
  <si>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</si>
  <si>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</si>
  <si>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</si>
  <si>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</si>
  <si>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</si>
  <si>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</si>
  <si>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</si>
  <si>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</si>
  <si>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</si>
  <si>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</si>
  <si>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</si>
  <si>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</si>
  <si>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</si>
  <si>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</si>
  <si>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</si>
  <si>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</si>
  <si>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</si>
  <si>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</si>
  <si>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</si>
  <si>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</si>
  <si>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</si>
  <si>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</si>
  <si>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</si>
  <si>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</si>
  <si>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</si>
  <si>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</si>
  <si>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</si>
  <si>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</si>
  <si>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</si>
  <si>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</si>
  <si>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</si>
  <si>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</si>
  <si>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</si>
  <si>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</si>
  <si>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</si>
  <si>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</si>
  <si>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</si>
  <si>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</si>
  <si>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</si>
  <si>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</si>
  <si>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</si>
  <si>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</si>
  <si>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</si>
  <si>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</si>
  <si>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</si>
  <si>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</si>
  <si>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</si>
  <si>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</si>
  <si>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</si>
  <si>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</si>
  <si>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</si>
  <si>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</si>
  <si>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</si>
  <si>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</si>
  <si>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</si>
  <si>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</si>
  <si>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</si>
  <si>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</si>
  <si>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</si>
  <si>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</si>
  <si>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</si>
  <si>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</si>
  <si>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</si>
  <si>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</si>
  <si>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</si>
  <si>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</si>
  <si>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</si>
  <si>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</si>
  <si>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</si>
  <si>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</si>
  <si>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</si>
  <si>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</si>
  <si>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</si>
  <si>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</si>
  <si>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</si>
  <si>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</si>
  <si>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</si>
  <si>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</si>
  <si>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</si>
  <si>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</si>
  <si>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</si>
  <si>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</si>
  <si>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</si>
  <si>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</si>
  <si>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</si>
  <si>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</si>
  <si>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</si>
  <si>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</si>
  <si>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</si>
  <si>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</si>
  <si>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</si>
  <si>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</si>
  <si>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</si>
  <si>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</si>
  <si>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</si>
  <si>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</si>
  <si>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</si>
  <si>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</si>
  <si>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</si>
  <si>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</si>
  <si>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</si>
  <si>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</si>
  <si>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</si>
  <si>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</si>
  <si>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</si>
  <si>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</si>
  <si>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</si>
  <si>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</si>
  <si>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</si>
  <si>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</si>
  <si>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</si>
  <si>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</si>
  <si>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</si>
  <si>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</si>
  <si>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</si>
  <si>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</si>
  <si>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</si>
  <si>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</si>
  <si>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</si>
  <si>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</si>
  <si>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</si>
  <si>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</si>
  <si>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</si>
  <si>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</si>
  <si>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</si>
  <si>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</si>
  <si>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</si>
  <si>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</si>
  <si>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</si>
  <si>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</si>
  <si>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</si>
  <si>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</si>
  <si>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</si>
  <si>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</si>
  <si>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</si>
  <si>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</si>
  <si>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</si>
  <si>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</si>
  <si>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</si>
  <si>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</si>
  <si>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</si>
  <si>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</si>
  <si>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</si>
  <si>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</si>
  <si>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</si>
  <si>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</si>
  <si>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</si>
  <si>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</si>
  <si>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</si>
  <si>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</si>
  <si>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</si>
  <si>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</si>
  <si>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</si>
  <si>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</si>
  <si>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</si>
  <si>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</si>
  <si>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</si>
  <si>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</si>
  <si>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</si>
  <si>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</si>
  <si>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</si>
  <si>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</si>
  <si>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</si>
  <si>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</si>
  <si>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</si>
  <si>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</si>
  <si>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</si>
  <si>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</si>
  <si>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</si>
  <si>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</si>
  <si>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</si>
  <si>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</si>
  <si>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</si>
  <si>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</si>
  <si>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</si>
  <si>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</si>
  <si>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</si>
  <si>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</si>
  <si>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</si>
  <si>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</si>
  <si>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</si>
  <si>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</si>
  <si>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</si>
  <si>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</si>
  <si>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</si>
  <si>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</si>
  <si>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</si>
  <si>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</si>
  <si>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</si>
  <si>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</si>
  <si>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</si>
  <si>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</si>
  <si>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</si>
  <si>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</si>
  <si>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</si>
  <si>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</si>
  <si>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</si>
  <si>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</si>
  <si>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</si>
  <si>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</si>
  <si>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</si>
  <si>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</si>
  <si>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</si>
  <si>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</si>
  <si>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</si>
  <si>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</si>
  <si>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</si>
  <si>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</si>
  <si>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</si>
  <si>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</si>
  <si>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</si>
  <si>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</si>
  <si>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</si>
  <si>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</si>
  <si>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</si>
  <si>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</si>
  <si>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</si>
  <si>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</si>
  <si>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</si>
  <si>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</si>
  <si>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</si>
  <si>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</si>
  <si>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</si>
  <si>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</si>
  <si>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</si>
  <si>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</si>
  <si>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</si>
  <si>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</si>
  <si>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</si>
  <si>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</si>
  <si>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</si>
  <si>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</si>
  <si>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</si>
  <si>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</si>
  <si>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</si>
  <si>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</si>
  <si>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</si>
  <si>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</si>
  <si>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</si>
  <si>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</si>
  <si>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</si>
  <si>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</si>
  <si>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</si>
  <si>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</si>
  <si>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</si>
  <si>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</si>
  <si>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</si>
  <si>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</si>
  <si>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</si>
  <si>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</si>
  <si>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</si>
  <si>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</si>
  <si>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</si>
  <si>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</si>
  <si>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</si>
  <si>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</si>
  <si>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</si>
  <si>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</si>
  <si>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</si>
  <si>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</si>
  <si>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</si>
  <si>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</si>
  <si>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</si>
  <si>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</si>
  <si>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</si>
  <si>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</si>
  <si>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</si>
  <si>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</si>
  <si>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</si>
  <si>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</si>
  <si>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</si>
  <si>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</si>
  <si>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</si>
  <si>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</si>
  <si>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</si>
  <si>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</si>
  <si>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</si>
  <si>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</si>
  <si>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</si>
  <si>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</si>
  <si>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</si>
  <si>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</si>
  <si>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</si>
  <si>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</si>
  <si>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</si>
  <si>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</si>
  <si>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</si>
  <si>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</si>
  <si>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</si>
  <si>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</si>
  <si>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</si>
  <si>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</si>
  <si>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</si>
  <si>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</si>
  <si>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</si>
  <si>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</si>
  <si>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</si>
  <si>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</si>
  <si>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</si>
  <si>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</si>
  <si>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</si>
  <si>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</si>
  <si>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</si>
  <si>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</si>
  <si>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</si>
  <si>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</si>
  <si>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</si>
  <si>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</si>
  <si>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</si>
  <si>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</si>
  <si>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</si>
  <si>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</si>
  <si>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</si>
  <si>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</si>
  <si>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</si>
  <si>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</si>
  <si>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</si>
  <si>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</si>
  <si>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</si>
  <si>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</si>
  <si>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</si>
  <si>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</si>
  <si>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</si>
  <si>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</si>
  <si>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</si>
  <si>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</si>
  <si>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</si>
  <si>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</si>
  <si>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</si>
  <si>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</si>
  <si>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</si>
  <si>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</si>
  <si>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</si>
  <si>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</si>
  <si>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</si>
  <si>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</si>
  <si>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</si>
  <si>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</si>
  <si>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</si>
  <si>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</si>
  <si>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</si>
  <si>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</si>
  <si>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</si>
  <si>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</si>
  <si>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</si>
  <si>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</si>
  <si>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</si>
  <si>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</si>
  <si>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</si>
  <si>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</si>
  <si>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</si>
  <si>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</si>
  <si>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</si>
  <si>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</si>
  <si>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</si>
  <si>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</si>
  <si>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</si>
  <si>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</si>
  <si>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</si>
  <si>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</si>
  <si>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</si>
  <si>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</si>
  <si>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</si>
  <si>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</si>
  <si>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</si>
  <si>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</si>
  <si>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</si>
  <si>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</si>
  <si>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</si>
  <si>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</si>
  <si>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</si>
  <si>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</si>
  <si>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</si>
  <si>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</si>
  <si>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</si>
  <si>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</si>
  <si>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</si>
  <si>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</si>
  <si>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</si>
  <si>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</si>
  <si>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</si>
  <si>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</si>
  <si>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</si>
  <si>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</si>
  <si>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</si>
  <si>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</si>
  <si>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</si>
  <si>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</si>
  <si>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</si>
  <si>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</si>
  <si>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</si>
  <si>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</si>
  <si>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</si>
  <si>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</si>
  <si>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</si>
  <si>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</si>
  <si>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</si>
  <si>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</si>
  <si>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</si>
  <si>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</si>
  <si>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</si>
  <si>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</si>
  <si>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</si>
  <si>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</si>
  <si>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</si>
  <si>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</si>
  <si>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</si>
  <si>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</si>
  <si>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</si>
  <si>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</si>
  <si>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</si>
  <si>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</si>
  <si>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</si>
  <si>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</si>
  <si>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</si>
  <si>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</si>
  <si>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</si>
  <si>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</si>
  <si>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</si>
  <si>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</si>
  <si>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</si>
  <si>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</si>
  <si>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</si>
  <si>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</si>
  <si>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</si>
  <si>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</si>
  <si>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</si>
  <si>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</si>
  <si>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</si>
  <si>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</si>
  <si>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</si>
  <si>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</si>
  <si>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</si>
  <si>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</si>
  <si>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</si>
  <si>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</si>
  <si>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</si>
  <si>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</si>
  <si>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</si>
  <si>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</si>
  <si>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</si>
  <si>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</si>
  <si>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</si>
  <si>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</si>
  <si>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</si>
  <si>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</si>
  <si>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</si>
  <si>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</si>
  <si>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</si>
  <si>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</si>
  <si>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</si>
  <si>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</si>
  <si>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</si>
  <si>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</si>
  <si>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</si>
  <si>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</si>
  <si>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</si>
  <si>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</si>
  <si>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</si>
  <si>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</si>
  <si>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</si>
  <si>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</si>
  <si>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</si>
  <si>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</si>
  <si>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</si>
  <si>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</si>
  <si>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</si>
  <si>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</si>
  <si>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</si>
  <si>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</si>
  <si>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</si>
  <si>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</si>
  <si>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</si>
  <si>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</si>
  <si>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</si>
  <si>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</si>
  <si>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</si>
  <si>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</si>
  <si>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</si>
  <si>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</si>
  <si>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</si>
  <si>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</si>
  <si>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</si>
  <si>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</si>
  <si>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</si>
  <si>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</si>
  <si>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</si>
  <si>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</si>
  <si>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</si>
  <si>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</si>
  <si>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</si>
  <si>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</si>
  <si>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</si>
  <si>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</si>
  <si>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</si>
  <si>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</si>
  <si>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</si>
  <si>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</si>
  <si>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</si>
  <si>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</si>
  <si>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</si>
  <si>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</si>
  <si>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</si>
  <si>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</si>
  <si>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</si>
  <si>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</si>
  <si>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</si>
  <si>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</si>
  <si>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</si>
  <si>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</si>
  <si>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</si>
  <si>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</si>
  <si>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</si>
  <si>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</si>
  <si>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</si>
  <si>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</si>
  <si>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</si>
  <si>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</si>
  <si>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</si>
  <si>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</si>
  <si>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</si>
  <si>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</si>
  <si>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</si>
  <si>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</si>
  <si>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</si>
  <si>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</si>
  <si>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</si>
  <si>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</si>
  <si>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</si>
  <si>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</si>
  <si>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</si>
  <si>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</si>
  <si>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</si>
  <si>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</si>
  <si>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</si>
  <si>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</si>
  <si>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</si>
  <si>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</si>
  <si>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</si>
  <si>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</si>
  <si>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</si>
  <si>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</si>
  <si>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</si>
  <si>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</si>
  <si>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</si>
  <si>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</si>
  <si>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</si>
  <si>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</si>
  <si>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</si>
  <si>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</si>
  <si>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</si>
  <si>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</si>
  <si>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</si>
  <si>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</si>
  <si>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</si>
  <si>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</si>
  <si>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</si>
  <si>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</si>
  <si>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</si>
  <si>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</si>
  <si>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</si>
  <si>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</si>
  <si>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</si>
  <si>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</si>
  <si>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</si>
  <si>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</si>
  <si>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</si>
  <si>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</si>
  <si>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</si>
  <si>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</si>
  <si>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</si>
  <si>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</si>
  <si>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</si>
  <si>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</si>
  <si>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</si>
  <si>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</si>
  <si>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</si>
  <si>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</si>
  <si>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</si>
  <si>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</si>
  <si>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</si>
  <si>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</si>
  <si>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</si>
  <si>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</si>
  <si>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</si>
  <si>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</si>
  <si>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</si>
  <si>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</si>
  <si>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</si>
  <si>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</si>
  <si>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</si>
  <si>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</si>
  <si>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</si>
  <si>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</si>
  <si>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</si>
  <si>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</si>
  <si>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</si>
  <si>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</si>
  <si>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</si>
  <si>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</si>
  <si>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</si>
  <si>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</si>
  <si>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</si>
  <si>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</si>
  <si>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</si>
  <si>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</si>
  <si>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</si>
  <si>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</si>
  <si>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</si>
  <si>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</si>
  <si>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</si>
  <si>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</si>
  <si>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</si>
  <si>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</si>
  <si>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</si>
  <si>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</si>
  <si>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</si>
  <si>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</si>
  <si>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</si>
  <si>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</si>
  <si>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</si>
  <si>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</si>
  <si>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</si>
  <si>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</si>
  <si>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</si>
  <si>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</si>
  <si>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</si>
  <si>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</si>
  <si>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</si>
  <si>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</si>
  <si>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</si>
  <si>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</si>
  <si>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</si>
  <si>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</si>
  <si>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</si>
  <si>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</si>
  <si>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</si>
  <si>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</si>
  <si>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</si>
  <si>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</si>
  <si>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</si>
  <si>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</si>
  <si>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</si>
  <si>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</si>
  <si>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</si>
  <si>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</si>
  <si>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</si>
  <si>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</si>
  <si>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</si>
  <si>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</si>
  <si>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</si>
  <si>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</si>
  <si>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</si>
  <si>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</si>
  <si>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</si>
  <si>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</si>
  <si>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</si>
  <si>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</si>
  <si>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</si>
  <si>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</si>
  <si>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</si>
  <si>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</si>
  <si>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</si>
  <si>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</si>
  <si>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</si>
  <si>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</si>
  <si>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</si>
  <si>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</si>
  <si>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</si>
  <si>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</si>
  <si>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</si>
  <si>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</si>
  <si>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</si>
  <si>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</si>
  <si>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</si>
  <si>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</si>
  <si>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</si>
  <si>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</si>
  <si>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</si>
  <si>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</si>
  <si>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</si>
  <si>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</si>
  <si>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</si>
  <si>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</si>
  <si>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</si>
  <si>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</si>
  <si>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</si>
  <si>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</si>
  <si>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</si>
  <si>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</si>
  <si>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</si>
  <si>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</si>
  <si>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</si>
  <si>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</si>
  <si>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</si>
  <si>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</si>
  <si>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</si>
  <si>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</si>
  <si>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</si>
  <si>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</si>
  <si>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</si>
  <si>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</si>
  <si>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</si>
  <si>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</si>
  <si>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</si>
  <si>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</si>
  <si>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</si>
  <si>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</si>
  <si>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</si>
  <si>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</si>
  <si>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</si>
  <si>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</si>
  <si>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</si>
  <si>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</si>
  <si>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</si>
  <si>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</si>
  <si>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</si>
  <si>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</si>
  <si>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</si>
  <si>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</si>
  <si>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</si>
  <si>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</si>
  <si>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</si>
  <si>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</si>
  <si>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</si>
  <si>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</si>
  <si>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</si>
  <si>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</si>
  <si>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</si>
  <si>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</si>
  <si>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</si>
  <si>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</si>
  <si>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</si>
  <si>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</si>
  <si>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</si>
  <si>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</si>
  <si>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</si>
  <si>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</si>
  <si>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</si>
  <si>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</si>
  <si>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</si>
  <si>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</si>
  <si>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</si>
  <si>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</si>
  <si>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</si>
  <si>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</si>
  <si>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</si>
  <si>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</si>
  <si>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</si>
  <si>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</si>
  <si>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</si>
  <si>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</si>
  <si>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</si>
  <si>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</si>
  <si>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</si>
  <si>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</si>
  <si>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</si>
  <si>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</si>
  <si>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</si>
  <si>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</si>
  <si>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</si>
  <si>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</si>
  <si>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</si>
  <si>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</si>
  <si>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</si>
  <si>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</si>
  <si>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</si>
  <si>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</si>
  <si>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</si>
  <si>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</si>
  <si>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</si>
  <si>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</si>
  <si>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</si>
  <si>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</si>
  <si>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</si>
  <si>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</si>
  <si>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</si>
  <si>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</si>
  <si>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</si>
  <si>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</si>
  <si>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</si>
  <si>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</si>
  <si>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</si>
  <si>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</si>
  <si>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</si>
  <si>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</si>
  <si>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</si>
  <si>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</si>
  <si>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</si>
  <si>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</si>
  <si>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</si>
  <si>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</si>
  <si>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</si>
  <si>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</si>
  <si>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</si>
  <si>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</si>
  <si>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</si>
  <si>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</si>
  <si>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</si>
  <si>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</si>
  <si>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</si>
  <si>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</si>
  <si>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</si>
  <si>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</si>
  <si>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</si>
  <si>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</si>
  <si>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</si>
  <si>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</si>
  <si>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</si>
  <si>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</si>
  <si>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</si>
  <si>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</si>
  <si>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</si>
  <si>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</si>
  <si>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</si>
  <si>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</si>
  <si>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</si>
  <si>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</si>
  <si>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</si>
  <si>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</si>
  <si>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</si>
  <si>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</si>
  <si>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</si>
  <si>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</si>
  <si>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</si>
  <si>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</si>
  <si>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</si>
  <si>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</si>
  <si>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</si>
  <si>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</si>
  <si>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</si>
  <si>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</si>
  <si>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</si>
  <si>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</si>
  <si>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</si>
  <si>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</si>
  <si>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</si>
  <si>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</si>
  <si>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</si>
  <si>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</si>
  <si>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</si>
  <si>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</si>
  <si>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</si>
  <si>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</si>
  <si>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</si>
  <si>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</si>
  <si>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</si>
  <si>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</si>
  <si>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</si>
  <si>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</si>
  <si>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</si>
  <si>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</si>
  <si>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</si>
  <si>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</si>
  <si>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</si>
  <si>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</si>
  <si>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</si>
  <si>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</si>
  <si>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</si>
  <si>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</si>
  <si>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</si>
  <si>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</si>
  <si>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</si>
  <si>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</si>
  <si>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</si>
  <si>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</si>
  <si>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</si>
  <si>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</si>
  <si>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</si>
  <si>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</si>
  <si>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</si>
  <si>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</si>
  <si>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</si>
  <si>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</si>
  <si>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</si>
  <si>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</si>
  <si>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</si>
  <si>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</si>
  <si>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</si>
  <si>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</si>
  <si>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</si>
  <si>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</si>
  <si>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</si>
  <si>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</si>
  <si>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</si>
  <si>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</si>
  <si>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</si>
  <si>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</si>
  <si>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</si>
  <si>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</si>
  <si>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</si>
  <si>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</si>
  <si>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</si>
  <si>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</si>
  <si>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</si>
  <si>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</si>
  <si>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</si>
  <si>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</si>
  <si>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</si>
  <si>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</si>
  <si>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</si>
  <si>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</si>
  <si>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</si>
  <si>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</si>
  <si>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</si>
  <si>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</si>
  <si>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</si>
  <si>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</si>
  <si>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</si>
  <si>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</si>
  <si>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</si>
  <si>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</si>
  <si>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</si>
  <si>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</si>
  <si>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</si>
  <si>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</si>
  <si>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</si>
  <si>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</si>
  <si>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</si>
  <si>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</si>
  <si>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</si>
  <si>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</si>
  <si>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</si>
  <si>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</si>
  <si>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</si>
  <si>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</si>
  <si>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</si>
  <si>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</si>
  <si>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</si>
  <si>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</si>
  <si>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</si>
  <si>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</si>
  <si>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</si>
  <si>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</si>
  <si>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</si>
  <si>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</si>
  <si>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</si>
  <si>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</si>
  <si>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</si>
  <si>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</si>
  <si>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</si>
  <si>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</si>
  <si>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</si>
  <si>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</si>
  <si>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</si>
  <si>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</si>
  <si>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</si>
  <si>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</si>
  <si>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</si>
  <si>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</si>
  <si>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</si>
  <si>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</si>
  <si>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</si>
  <si>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</si>
  <si>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</si>
  <si>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</si>
  <si>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</si>
  <si>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</si>
  <si>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</si>
  <si>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</si>
  <si>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</si>
  <si>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</si>
  <si>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</si>
  <si>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</si>
  <si>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</si>
  <si>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</si>
  <si>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</si>
  <si>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</si>
  <si>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</si>
  <si>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</si>
  <si>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</si>
  <si>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</si>
  <si>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</si>
  <si>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</si>
  <si>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</si>
  <si>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</si>
  <si>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</si>
  <si>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</si>
  <si>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</si>
  <si>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</si>
  <si>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</si>
  <si>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</si>
  <si>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</si>
  <si>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</si>
  <si>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</si>
  <si>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</si>
  <si>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</si>
  <si>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</si>
  <si>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</si>
  <si>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</si>
  <si>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</si>
  <si>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</si>
  <si>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</si>
  <si>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</si>
  <si>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</si>
  <si>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</si>
  <si>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</si>
  <si>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</si>
  <si>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</si>
  <si>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</si>
  <si>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</si>
  <si>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</si>
  <si>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</si>
  <si>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</si>
  <si>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</si>
  <si>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</si>
  <si>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</si>
  <si>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</si>
  <si>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</si>
  <si>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</si>
  <si>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</si>
  <si>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</si>
  <si>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</si>
  <si>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</si>
  <si>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</si>
  <si>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</si>
  <si>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</si>
  <si>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</si>
  <si>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</si>
  <si>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</si>
  <si>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</si>
  <si>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</si>
  <si>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</si>
  <si>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</si>
  <si>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</si>
  <si>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</si>
  <si>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</si>
  <si>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</si>
  <si>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</si>
  <si>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</si>
  <si>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</si>
  <si>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</si>
  <si>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</si>
  <si>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</si>
  <si>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</si>
  <si>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</si>
  <si>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</si>
  <si>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</si>
  <si>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</si>
  <si>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</si>
  <si>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</si>
  <si>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</si>
  <si>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</si>
  <si>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</si>
  <si>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</si>
  <si>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</si>
  <si>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</si>
  <si>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</si>
  <si>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</si>
  <si>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</si>
  <si>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</si>
  <si>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</si>
  <si>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</si>
  <si>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</si>
  <si>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</si>
  <si>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</si>
  <si>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</si>
  <si>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</si>
  <si>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</si>
  <si>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</si>
  <si>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</si>
  <si>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</si>
  <si>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</si>
  <si>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</si>
  <si>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</si>
  <si>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</si>
  <si>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</si>
  <si>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</si>
  <si>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</si>
  <si>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</si>
  <si>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</si>
  <si>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</si>
  <si>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</si>
  <si>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</si>
  <si>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</si>
  <si>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</si>
  <si>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</si>
  <si>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</si>
  <si>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</si>
  <si>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</si>
  <si>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</si>
  <si>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</si>
  <si>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</si>
  <si>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</si>
  <si>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</si>
  <si>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</si>
  <si>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</si>
  <si>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</si>
  <si>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</si>
  <si>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</si>
  <si>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</si>
  <si>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</si>
  <si>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</si>
  <si>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</si>
  <si>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</si>
  <si>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</si>
  <si>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</si>
  <si>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</si>
  <si>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</si>
  <si>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</si>
  <si>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</si>
  <si>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</si>
  <si>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</si>
  <si>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</si>
  <si>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</si>
  <si>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</si>
  <si>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</si>
  <si>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</si>
  <si>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</si>
  <si>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</si>
  <si>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</si>
  <si>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</si>
  <si>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</si>
  <si>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</si>
  <si>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</si>
  <si>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</si>
  <si>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</si>
  <si>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</si>
  <si>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</si>
  <si>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</si>
  <si>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</si>
  <si>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</si>
  <si>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</si>
  <si>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</si>
  <si>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</si>
  <si>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</si>
  <si>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</si>
  <si>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</si>
  <si>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</si>
  <si>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</si>
  <si>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</si>
  <si>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</si>
  <si>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</si>
  <si>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</si>
  <si>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</si>
  <si>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</si>
  <si>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</si>
  <si>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</si>
  <si>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</si>
  <si>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</si>
  <si>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</si>
  <si>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</si>
  <si>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</si>
  <si>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</si>
  <si>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</si>
  <si>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</si>
  <si>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</si>
  <si>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</si>
  <si>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</si>
  <si>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</si>
  <si>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</si>
  <si>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</si>
  <si>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</si>
  <si>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</si>
  <si>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</si>
  <si>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</si>
  <si>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</si>
  <si>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</si>
  <si>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</si>
  <si>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</si>
  <si>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</si>
  <si>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</si>
  <si>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</si>
  <si>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</si>
  <si>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</si>
  <si>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</si>
  <si>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</si>
  <si>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</si>
  <si>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</si>
  <si>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</si>
  <si>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</si>
  <si>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</si>
  <si>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</si>
  <si>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</si>
  <si>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</si>
  <si>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</si>
  <si>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</si>
  <si>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</si>
  <si>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</si>
  <si>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</si>
  <si>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</si>
  <si>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</si>
  <si>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</si>
  <si>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</si>
  <si>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</si>
  <si>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</si>
  <si>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</si>
  <si>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</si>
  <si>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</si>
  <si>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</si>
  <si>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</si>
  <si>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</si>
  <si>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</si>
  <si>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</si>
  <si>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</si>
  <si>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</si>
  <si>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</si>
  <si>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</si>
  <si>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</si>
  <si>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</si>
  <si>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</si>
  <si>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</si>
  <si>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</si>
  <si>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</si>
  <si>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</si>
  <si>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</si>
  <si>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</si>
  <si>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</si>
  <si>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</si>
  <si>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</si>
  <si>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</si>
  <si>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</si>
  <si>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</si>
  <si>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</si>
  <si>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</si>
  <si>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</si>
  <si>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</si>
  <si>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</si>
  <si>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</si>
  <si>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</si>
  <si>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</si>
  <si>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</si>
  <si>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</si>
  <si>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</si>
  <si>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</si>
  <si>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</si>
  <si>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</si>
  <si>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</si>
  <si>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</si>
  <si>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</si>
  <si>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</si>
  <si>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</si>
  <si>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</si>
  <si>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</si>
  <si>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</si>
  <si>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</si>
  <si>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</si>
  <si>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</si>
  <si>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</si>
  <si>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</si>
  <si>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</si>
  <si>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</si>
  <si>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</si>
  <si>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</si>
  <si>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</si>
  <si>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</si>
  <si>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</si>
  <si>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</si>
  <si>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</si>
  <si>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</si>
  <si>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</si>
  <si>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</si>
  <si>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</si>
  <si>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</si>
  <si>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</si>
  <si>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</si>
  <si>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</si>
  <si>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</si>
  <si>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</si>
  <si>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</si>
  <si>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</si>
  <si>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</si>
  <si>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</si>
  <si>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</si>
  <si>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</si>
  <si>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</si>
  <si>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</si>
  <si>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</si>
  <si>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</si>
  <si>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</si>
  <si>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</si>
  <si>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</si>
  <si>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</si>
  <si>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</si>
  <si>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</si>
  <si>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</si>
  <si>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</si>
  <si>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</si>
  <si>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</si>
  <si>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</si>
  <si>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</si>
  <si>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</si>
  <si>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</si>
  <si>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</si>
  <si>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</si>
  <si>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</si>
  <si>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</si>
  <si>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</si>
  <si>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</si>
  <si>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</si>
  <si>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</si>
  <si>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</si>
  <si>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</si>
  <si>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</si>
  <si>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</si>
  <si>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</si>
  <si>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</si>
  <si>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</si>
  <si>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</si>
  <si>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</si>
  <si>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</si>
  <si>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</si>
  <si>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</si>
  <si>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</si>
  <si>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</si>
  <si>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</si>
  <si>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</si>
  <si>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</si>
  <si>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</si>
  <si>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</si>
  <si>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</si>
  <si>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</si>
  <si>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</si>
  <si>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</si>
  <si>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</si>
  <si>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</si>
  <si>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</si>
  <si>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</si>
  <si>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</si>
  <si>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</si>
  <si>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</si>
  <si>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</si>
  <si>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</si>
  <si>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</si>
  <si>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</si>
  <si>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</si>
  <si>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</si>
  <si>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</si>
  <si>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</si>
  <si>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</si>
  <si>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</si>
  <si>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</si>
  <si>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</si>
  <si>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</si>
  <si>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</si>
  <si>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</si>
  <si>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</si>
  <si>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</si>
  <si>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</si>
  <si>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</si>
  <si>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</si>
  <si>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</si>
  <si>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</si>
  <si>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</si>
  <si>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</si>
  <si>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</si>
  <si>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</si>
  <si>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</si>
  <si>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</si>
  <si>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</si>
  <si>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</si>
  <si>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</si>
  <si>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</si>
  <si>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</si>
  <si>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</si>
  <si>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</si>
  <si>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</si>
  <si>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</si>
  <si>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</si>
  <si>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</si>
  <si>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</si>
  <si>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</si>
  <si>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</si>
  <si>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</si>
  <si>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</si>
  <si>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</si>
  <si>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</si>
  <si>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</si>
  <si>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</si>
  <si>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</si>
  <si>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</si>
  <si>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</si>
  <si>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</si>
  <si>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</si>
  <si>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</si>
  <si>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</si>
  <si>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</si>
  <si>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</si>
  <si>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</si>
  <si>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</si>
  <si>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</si>
  <si>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</si>
  <si>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</si>
  <si>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</si>
  <si>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</si>
  <si>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</si>
  <si>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</si>
  <si>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</si>
  <si>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</si>
  <si>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</si>
  <si>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</si>
  <si>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</si>
  <si>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</si>
  <si>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</si>
  <si>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</si>
  <si>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</si>
  <si>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</si>
  <si>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</si>
  <si>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</si>
  <si>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</si>
  <si>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</si>
  <si>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</si>
  <si>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</si>
  <si>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</si>
  <si>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</si>
  <si>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</si>
  <si>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</si>
  <si>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</si>
  <si>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</si>
  <si>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</si>
  <si>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</si>
  <si>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</si>
  <si>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</si>
  <si>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</si>
  <si>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</si>
  <si>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</si>
  <si>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</si>
  <si>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</si>
  <si>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</si>
  <si>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</si>
  <si>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</si>
  <si>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</si>
  <si>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</si>
  <si>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</si>
  <si>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</si>
  <si>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</si>
  <si>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</si>
  <si>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</si>
  <si>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</si>
  <si>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</si>
  <si>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</si>
  <si>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</si>
  <si>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</si>
  <si>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</si>
  <si>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</si>
  <si>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</si>
  <si>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</si>
  <si>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</si>
  <si>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</si>
  <si>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</si>
  <si>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</si>
  <si>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</si>
  <si>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</si>
  <si>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</si>
  <si>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</si>
  <si>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</si>
  <si>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</si>
  <si>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</si>
  <si>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</si>
  <si>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</si>
  <si>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</si>
  <si>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</si>
  <si>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</si>
  <si>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</si>
  <si>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</si>
  <si>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</si>
  <si>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</si>
  <si>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</si>
  <si>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</si>
  <si>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</si>
  <si>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</si>
  <si>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</si>
  <si>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</si>
  <si>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</si>
  <si>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</si>
  <si>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</si>
  <si>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</si>
  <si>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</si>
  <si>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</si>
  <si>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</si>
  <si>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</si>
  <si>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</si>
  <si>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</si>
  <si>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</si>
  <si>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</si>
  <si>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</si>
  <si>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</si>
  <si>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</si>
  <si>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</si>
  <si>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</si>
  <si>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</si>
  <si>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</si>
  <si>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</si>
  <si>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</si>
  <si>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</si>
  <si>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</si>
  <si>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</si>
  <si>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</si>
  <si>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</si>
  <si>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</si>
  <si>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</si>
  <si>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</si>
  <si>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</si>
  <si>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</si>
  <si>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</si>
  <si>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</si>
  <si>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</si>
  <si>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</si>
  <si>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</si>
  <si>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</si>
  <si>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</si>
  <si>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</si>
  <si>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</si>
  <si>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</si>
  <si>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</si>
  <si>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</si>
  <si>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</si>
  <si>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</si>
  <si>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</si>
  <si>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</si>
  <si>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</si>
  <si>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</si>
  <si>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</si>
  <si>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</si>
  <si>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</si>
  <si>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</si>
  <si>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</si>
  <si>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</si>
  <si>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</si>
  <si>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</si>
  <si>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</si>
  <si>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</si>
  <si>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</si>
  <si>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</si>
  <si>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</si>
  <si>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</si>
  <si>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</si>
  <si>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</si>
  <si>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</si>
  <si>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</si>
  <si>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</si>
  <si>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</si>
  <si>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</si>
  <si>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</si>
  <si>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</si>
  <si>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</si>
  <si>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</si>
  <si>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</si>
  <si>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</si>
  <si>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</si>
  <si>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</si>
  <si>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</si>
  <si>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</si>
  <si>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</si>
  <si>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</si>
  <si>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</si>
  <si>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</si>
  <si>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</si>
  <si>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</si>
  <si>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</si>
  <si>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</si>
  <si>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</si>
  <si>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</si>
  <si>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</si>
  <si>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</si>
  <si>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</si>
  <si>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</si>
  <si>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</si>
  <si>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</si>
  <si>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</si>
  <si>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</si>
  <si>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</si>
  <si>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</si>
  <si>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</si>
  <si>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</si>
  <si>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</si>
  <si>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</si>
  <si>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</si>
  <si>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</si>
  <si>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</si>
  <si>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</si>
  <si>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</si>
  <si>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</si>
  <si>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</si>
  <si>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</si>
  <si>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</si>
  <si>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</si>
  <si>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</si>
  <si>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</si>
  <si>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</si>
  <si>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</si>
  <si>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</si>
  <si>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</si>
  <si>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</si>
  <si>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</si>
  <si>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</si>
  <si>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</si>
  <si>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</si>
  <si>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</si>
  <si>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</si>
  <si>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</si>
  <si>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</si>
  <si>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</si>
  <si>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</si>
  <si>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</si>
  <si>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</si>
  <si>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</si>
  <si>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</si>
  <si>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</si>
  <si>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</si>
  <si>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</si>
  <si>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</si>
  <si>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</si>
  <si>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</si>
  <si>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</si>
  <si>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</si>
  <si>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</si>
  <si>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</si>
  <si>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</si>
  <si>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</si>
  <si>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</si>
  <si>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</si>
  <si>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</si>
  <si>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</si>
  <si>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</si>
  <si>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</si>
  <si>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</si>
  <si>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</si>
  <si>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</si>
  <si>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</si>
  <si>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</si>
  <si>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</si>
  <si>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</si>
  <si>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</si>
  <si>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</si>
  <si>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</si>
  <si>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</si>
  <si>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</si>
  <si>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</si>
  <si>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</si>
  <si>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</si>
  <si>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</si>
  <si>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</si>
  <si>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</si>
  <si>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</si>
  <si>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</si>
  <si>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</si>
  <si>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</si>
  <si>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</si>
  <si>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</si>
  <si>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</si>
  <si>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</si>
  <si>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</si>
  <si>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</si>
  <si>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</si>
  <si>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</si>
  <si>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</si>
  <si>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</si>
  <si>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</si>
  <si>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</si>
  <si>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</si>
  <si>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</si>
  <si>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</si>
  <si>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</si>
  <si>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</si>
  <si>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</si>
  <si>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</si>
  <si>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</si>
  <si>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</si>
  <si>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</si>
  <si>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</si>
  <si>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</si>
  <si>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</si>
  <si>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</si>
  <si>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</si>
  <si>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</si>
  <si>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</si>
  <si>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</si>
  <si>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</si>
  <si>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</si>
  <si>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</si>
  <si>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</si>
  <si>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</si>
  <si>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</si>
  <si>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</si>
  <si>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</si>
  <si>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</si>
  <si>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</si>
  <si>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</si>
  <si>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</si>
  <si>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</si>
  <si>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</si>
  <si>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</si>
  <si>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</si>
  <si>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</si>
  <si>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</si>
  <si>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</si>
  <si>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</si>
  <si>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</si>
  <si>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</si>
  <si>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</si>
  <si>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</si>
  <si>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</si>
  <si>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</si>
  <si>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</si>
  <si>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</si>
  <si>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</si>
  <si>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</si>
  <si>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</si>
  <si>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</si>
  <si>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</si>
  <si>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</si>
  <si>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</si>
  <si>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</si>
  <si>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</si>
  <si>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</si>
  <si>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</si>
  <si>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</si>
  <si>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</si>
  <si>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</si>
  <si>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</si>
  <si>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</si>
  <si>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</si>
  <si>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</si>
  <si>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</si>
  <si>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</si>
  <si>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</si>
  <si>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</si>
  <si>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</si>
  <si>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</si>
  <si>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</si>
  <si>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</si>
  <si>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</si>
  <si>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</si>
  <si>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</si>
  <si>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</si>
  <si>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</si>
  <si>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</si>
  <si>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</si>
  <si>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</si>
  <si>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</si>
  <si>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</si>
  <si>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</si>
  <si>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</si>
  <si>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</si>
  <si>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</si>
  <si>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</si>
  <si>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</si>
  <si>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</si>
  <si>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</si>
  <si>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</si>
  <si>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</si>
  <si>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</si>
  <si>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</si>
  <si>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</si>
  <si>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</si>
  <si>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</si>
  <si>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</si>
  <si>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</si>
  <si>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</si>
  <si>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</si>
  <si>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</si>
  <si>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</si>
  <si>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</si>
  <si>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</si>
  <si>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</si>
  <si>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</si>
  <si>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</si>
  <si>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</si>
  <si>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</si>
  <si>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</si>
  <si>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</si>
  <si>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</si>
  <si>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</si>
  <si>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</si>
  <si>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</si>
  <si>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</si>
  <si>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</si>
  <si>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</si>
  <si>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</si>
  <si>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</si>
  <si>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</si>
  <si>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</si>
  <si>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</si>
  <si>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</si>
  <si>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</si>
  <si>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</si>
  <si>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</si>
  <si>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</si>
  <si>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</si>
  <si>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</si>
  <si>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</si>
  <si>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</si>
  <si>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</si>
  <si>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</si>
  <si>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</si>
  <si>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</si>
  <si>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</si>
  <si>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</si>
  <si>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</si>
  <si>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</si>
  <si>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</si>
  <si>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</si>
  <si>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</si>
  <si>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</si>
  <si>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</si>
  <si>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</si>
  <si>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</si>
  <si>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</si>
  <si>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</si>
  <si>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</si>
  <si>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</si>
  <si>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</si>
  <si>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</si>
  <si>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</si>
  <si>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</si>
  <si>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</si>
  <si>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</si>
  <si>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</si>
  <si>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</si>
  <si>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</si>
  <si>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</si>
  <si>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</si>
  <si>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</si>
  <si>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</si>
  <si>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</si>
  <si>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</si>
  <si>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</si>
  <si>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</si>
  <si>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</si>
  <si>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</si>
  <si>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</si>
  <si>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</si>
  <si>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</si>
  <si>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</si>
  <si>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</si>
  <si>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</si>
  <si>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</si>
  <si>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</si>
  <si>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</si>
  <si>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</si>
  <si>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</si>
  <si>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</si>
  <si>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</si>
  <si>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</si>
  <si>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</si>
  <si>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</si>
  <si>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</si>
  <si>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</si>
  <si>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</si>
  <si>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</si>
  <si>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</si>
  <si>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</si>
  <si>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</si>
  <si>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</si>
  <si>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</si>
  <si>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</si>
  <si>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</si>
  <si>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</si>
  <si>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</si>
  <si>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</si>
  <si>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</si>
  <si>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</si>
  <si>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</si>
  <si>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</si>
  <si>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</si>
  <si>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</si>
  <si>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</si>
  <si>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</si>
  <si>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</si>
  <si>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</si>
  <si>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</si>
  <si>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</si>
  <si>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</si>
  <si>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</si>
  <si>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</si>
  <si>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</si>
  <si>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</si>
  <si>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</si>
  <si>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</si>
  <si>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</si>
  <si>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</si>
  <si>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</si>
  <si>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</si>
  <si>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</si>
  <si>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</si>
  <si>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</si>
  <si>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</si>
  <si>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</si>
  <si>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</si>
  <si>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</si>
  <si>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</si>
  <si>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</si>
  <si>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</si>
  <si>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</si>
  <si>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</si>
  <si>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</si>
  <si>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</si>
  <si>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</si>
  <si>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</si>
  <si>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</si>
  <si>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</si>
  <si>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</si>
  <si>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</si>
  <si>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</si>
  <si>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</si>
  <si>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</si>
  <si>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</si>
  <si>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</si>
  <si>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</si>
  <si>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</si>
  <si>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</si>
  <si>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</si>
  <si>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</si>
  <si>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</si>
  <si>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</si>
  <si>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</si>
  <si>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</si>
  <si>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</si>
  <si>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</si>
  <si>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</si>
  <si>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</si>
  <si>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</si>
  <si>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</si>
  <si>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</si>
  <si>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</si>
  <si>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</si>
  <si>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</si>
  <si>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</si>
  <si>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</si>
  <si>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</si>
  <si>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</si>
  <si>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</si>
  <si>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</si>
  <si>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</si>
  <si>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</si>
  <si>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</si>
  <si>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</si>
  <si>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</si>
  <si>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</si>
  <si>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</si>
  <si>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</si>
  <si>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</si>
  <si>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</si>
  <si>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</si>
  <si>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</si>
  <si>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</si>
  <si>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</si>
  <si>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</si>
  <si>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</si>
  <si>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</si>
  <si>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</si>
  <si>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</si>
  <si>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</si>
  <si>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</si>
  <si>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</si>
  <si>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</si>
  <si>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</si>
  <si>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</si>
  <si>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</si>
  <si>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</si>
  <si>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</si>
  <si>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</si>
  <si>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</si>
  <si>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</si>
  <si>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</si>
  <si>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</si>
  <si>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</si>
  <si>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</si>
  <si>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</si>
  <si>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</si>
  <si>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</si>
  <si>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</si>
  <si>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</si>
  <si>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</si>
  <si>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</si>
  <si>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</si>
  <si>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</si>
  <si>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</si>
  <si>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</si>
  <si>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</si>
  <si>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</si>
  <si>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</si>
  <si>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</si>
  <si>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</si>
  <si>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</si>
  <si>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</si>
  <si>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</si>
  <si>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</si>
  <si>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</si>
  <si>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</si>
  <si>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</si>
  <si>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</si>
  <si>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</si>
  <si>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</si>
  <si>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</si>
  <si>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</si>
  <si>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</si>
  <si>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</si>
  <si>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</si>
  <si>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</si>
  <si>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</si>
  <si>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</si>
  <si>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</si>
  <si>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</si>
  <si>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</si>
  <si>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</si>
  <si>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</si>
  <si>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</si>
  <si>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</si>
  <si>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</si>
  <si>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</si>
  <si>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</si>
  <si>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</si>
  <si>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</si>
  <si>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</si>
  <si>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</si>
  <si>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</si>
  <si>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</si>
  <si>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</si>
  <si>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</si>
  <si>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</si>
  <si>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</si>
  <si>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</si>
  <si>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</si>
  <si>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</si>
  <si>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</si>
  <si>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</si>
  <si>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</si>
  <si>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</si>
  <si>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</si>
  <si>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</si>
  <si>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</si>
  <si>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</si>
  <si>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</si>
  <si>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</si>
  <si>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</si>
  <si>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</si>
  <si>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</si>
  <si>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</si>
  <si>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</si>
  <si>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</si>
  <si>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</si>
  <si>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</si>
  <si>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</si>
  <si>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</si>
  <si>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</si>
  <si>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</si>
  <si>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</si>
  <si>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</si>
  <si>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</si>
  <si>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</si>
  <si>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</si>
  <si>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</si>
  <si>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</si>
  <si>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</si>
  <si>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</si>
  <si>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</si>
  <si>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</si>
  <si>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</si>
  <si>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</si>
  <si>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</si>
  <si>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</si>
  <si>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</si>
  <si>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</si>
  <si>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</si>
  <si>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</si>
  <si>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</si>
  <si>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</si>
  <si>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</si>
  <si>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</si>
  <si>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</si>
  <si>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</si>
  <si>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</si>
  <si>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</si>
  <si>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</si>
  <si>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</si>
  <si>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</si>
  <si>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</si>
  <si>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</si>
  <si>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</si>
  <si>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</si>
  <si>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</si>
  <si>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</si>
  <si>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</si>
  <si>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</si>
  <si>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</si>
  <si>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</si>
  <si>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</si>
  <si>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</si>
  <si>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</si>
  <si>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</si>
  <si>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</si>
  <si>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</si>
  <si>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</si>
  <si>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</si>
  <si>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</si>
  <si>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</si>
  <si>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</si>
  <si>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</si>
  <si>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</si>
  <si>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</si>
  <si>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</si>
  <si>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</si>
  <si>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</si>
  <si>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</si>
  <si>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</si>
  <si>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</si>
  <si>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</si>
  <si>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</si>
  <si>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</si>
  <si>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</si>
  <si>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</si>
  <si>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</si>
  <si>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</si>
  <si>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</si>
  <si>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</si>
  <si>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</si>
  <si>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</si>
  <si>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</si>
  <si>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</si>
  <si>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</si>
  <si>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</si>
  <si>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</si>
  <si>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</si>
  <si>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</si>
  <si>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</si>
  <si>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</si>
  <si>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</si>
  <si>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</si>
  <si>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</si>
  <si>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</si>
  <si>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</si>
  <si>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</si>
  <si>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</si>
  <si>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</si>
  <si>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</si>
  <si>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</si>
  <si>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</si>
  <si>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</si>
  <si>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</si>
  <si>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</si>
  <si>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</si>
  <si>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</si>
  <si>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</si>
  <si>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</si>
  <si>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</si>
  <si>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</si>
  <si>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</si>
  <si>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</si>
  <si>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</si>
  <si>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</si>
  <si>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</si>
  <si>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</si>
  <si>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</si>
  <si>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</si>
  <si>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</si>
  <si>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</si>
  <si>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</si>
  <si>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</si>
  <si>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</si>
  <si>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</si>
  <si>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</si>
  <si>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</si>
  <si>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</si>
  <si>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</si>
  <si>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</si>
  <si>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</si>
  <si>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</si>
  <si>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</si>
  <si>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</si>
  <si>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</si>
  <si>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</si>
  <si>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</si>
  <si>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</si>
  <si>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</si>
  <si>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</si>
  <si>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</si>
  <si>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</si>
  <si>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</si>
  <si>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</si>
  <si>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</si>
  <si>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</si>
  <si>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</si>
  <si>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</si>
  <si>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</si>
  <si>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</si>
  <si>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</si>
  <si>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</si>
  <si>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</si>
  <si>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</si>
  <si>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</si>
  <si>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</si>
  <si>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</si>
  <si>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</si>
  <si>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</si>
  <si>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</si>
  <si>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</si>
  <si>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</si>
  <si>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</si>
  <si>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</si>
  <si>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</si>
  <si>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</si>
  <si>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</si>
  <si>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</si>
  <si>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</si>
  <si>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</si>
  <si>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</si>
  <si>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</si>
  <si>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</si>
  <si>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</si>
  <si>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</si>
  <si>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</si>
  <si>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</si>
  <si>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</si>
  <si>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</si>
  <si>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</si>
  <si>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</si>
  <si>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</si>
  <si>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</si>
  <si>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</si>
  <si>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</si>
  <si>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</si>
  <si>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</si>
  <si>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</si>
  <si>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</si>
  <si>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</si>
  <si>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</si>
  <si>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</si>
  <si>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</si>
  <si>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</si>
  <si>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</si>
  <si>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</si>
  <si>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</si>
  <si>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</si>
  <si>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</si>
  <si>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</si>
  <si>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</si>
  <si>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</si>
  <si>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</si>
  <si>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</si>
  <si>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</si>
  <si>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</si>
  <si>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</si>
  <si>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</si>
  <si>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</si>
  <si>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</si>
  <si>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</si>
  <si>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</si>
  <si>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</si>
  <si>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</si>
  <si>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</si>
  <si>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</si>
  <si>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</si>
  <si>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</si>
  <si>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</si>
  <si>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</si>
  <si>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</si>
  <si>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</si>
  <si>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</si>
  <si>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</si>
  <si>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</si>
  <si>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</si>
  <si>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</si>
  <si>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</si>
  <si>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</si>
  <si>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</si>
  <si>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</si>
  <si>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</si>
  <si>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</si>
  <si>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</si>
  <si>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</si>
  <si>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</si>
  <si>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</si>
  <si>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</si>
  <si>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</si>
  <si>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</si>
  <si>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</si>
  <si>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</si>
  <si>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</si>
  <si>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</si>
  <si>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</si>
  <si>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</si>
  <si>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</si>
  <si>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</si>
  <si>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</si>
  <si>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</si>
  <si>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</si>
  <si>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</si>
  <si>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</si>
  <si>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</si>
  <si>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</si>
  <si>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</si>
  <si>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</si>
  <si>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</si>
  <si>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</si>
  <si>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</si>
  <si>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</si>
  <si>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</si>
  <si>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</si>
  <si>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</si>
  <si>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</si>
  <si>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</si>
  <si>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</si>
  <si>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</si>
  <si>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</si>
  <si>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</si>
  <si>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</si>
  <si>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</si>
  <si>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</si>
  <si>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</si>
  <si>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</si>
  <si>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</si>
  <si>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</si>
  <si>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</si>
  <si>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</si>
  <si>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</si>
  <si>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</si>
  <si>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</si>
  <si>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</si>
  <si>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</si>
  <si>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</si>
  <si>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</si>
  <si>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</si>
  <si>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</si>
  <si>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</si>
  <si>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</si>
  <si>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</si>
  <si>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</si>
  <si>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</si>
  <si>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</si>
  <si>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</si>
  <si>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</si>
  <si>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</si>
  <si>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</si>
  <si>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</si>
  <si>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</si>
  <si>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</si>
  <si>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</si>
  <si>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</si>
  <si>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</si>
  <si>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</si>
  <si>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</si>
  <si>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</si>
  <si>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</si>
  <si>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</si>
  <si>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</si>
  <si>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</si>
  <si>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</si>
  <si>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</si>
  <si>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</si>
  <si>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</si>
  <si>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</si>
  <si>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</si>
  <si>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</si>
  <si>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</si>
  <si>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</si>
  <si>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</si>
  <si>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</si>
  <si>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</si>
  <si>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</si>
  <si>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</si>
  <si>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</si>
  <si>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</si>
  <si>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</si>
  <si>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</si>
  <si>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</si>
  <si>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</si>
  <si>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</si>
  <si>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</si>
  <si>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</si>
  <si>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</si>
  <si>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</si>
  <si>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</si>
  <si>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</si>
  <si>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</si>
  <si>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</si>
  <si>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</si>
  <si>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</si>
  <si>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</si>
  <si>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</si>
  <si>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</si>
  <si>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</si>
  <si>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</si>
  <si>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</si>
  <si>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</si>
  <si>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</si>
  <si>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</si>
  <si>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</si>
  <si>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</si>
  <si>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</si>
  <si>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</si>
  <si>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</si>
  <si>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</si>
  <si>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</si>
  <si>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</si>
  <si>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</si>
  <si>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</si>
  <si>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</si>
  <si>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</si>
  <si>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</si>
  <si>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</si>
  <si>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</si>
  <si>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</si>
  <si>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</si>
  <si>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</si>
  <si>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</si>
  <si>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</si>
  <si>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</si>
  <si>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</si>
  <si>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</si>
  <si>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</si>
  <si>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</si>
  <si>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</si>
  <si>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</si>
  <si>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</si>
  <si>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</si>
  <si>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</si>
  <si>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</si>
  <si>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</si>
  <si>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</si>
  <si>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</si>
  <si>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</si>
  <si>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</si>
  <si>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</si>
  <si>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</si>
  <si>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</si>
  <si>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</si>
  <si>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</si>
  <si>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</si>
  <si>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</si>
  <si>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</si>
  <si>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</si>
  <si>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</si>
  <si>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</si>
  <si>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</si>
  <si>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</si>
  <si>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</si>
  <si>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</si>
  <si>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</si>
  <si>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</si>
  <si>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</si>
  <si>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</si>
  <si>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</si>
  <si>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</si>
  <si>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</si>
  <si>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</si>
  <si>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</si>
  <si>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</si>
  <si>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</si>
  <si>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</si>
  <si>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</si>
  <si>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</si>
  <si>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</si>
  <si>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</si>
  <si>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</si>
  <si>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</si>
  <si>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</si>
  <si>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</si>
  <si>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</si>
  <si>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</si>
  <si>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</si>
  <si>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</si>
  <si>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</si>
  <si>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</si>
  <si>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</si>
  <si>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</si>
  <si>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</si>
  <si>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</si>
  <si>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</si>
  <si>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</si>
  <si>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</si>
  <si>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</si>
  <si>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</si>
  <si>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</si>
  <si>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</si>
  <si>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</si>
  <si>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</si>
  <si>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</si>
  <si>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</si>
  <si>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</si>
  <si>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</si>
  <si>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</si>
  <si>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</si>
  <si>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</si>
  <si>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</si>
  <si>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</si>
  <si>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</si>
  <si>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</si>
  <si>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</si>
  <si>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</si>
  <si>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</si>
  <si>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</si>
  <si>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</si>
  <si>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</si>
  <si>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</si>
  <si>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</si>
  <si>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</si>
  <si>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</si>
  <si>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</si>
  <si>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</si>
  <si>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</si>
  <si>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</si>
  <si>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</si>
  <si>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</si>
  <si>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</si>
  <si>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</si>
  <si>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</si>
  <si>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</si>
  <si>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</si>
  <si>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</si>
  <si>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</si>
  <si>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</si>
  <si>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</si>
  <si>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</si>
  <si>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</si>
  <si>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</si>
  <si>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</si>
  <si>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</si>
  <si>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</si>
  <si>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</si>
  <si>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</si>
  <si>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</si>
  <si>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</si>
  <si>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</si>
  <si>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</si>
  <si>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</si>
  <si>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</si>
  <si>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</si>
  <si>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</si>
  <si>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</si>
  <si>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</si>
  <si>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</si>
  <si>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</si>
  <si>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</si>
  <si>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</si>
  <si>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</si>
  <si>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</si>
  <si>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</si>
  <si>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</si>
  <si>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</si>
  <si>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</si>
  <si>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</si>
  <si>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</si>
  <si>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</si>
  <si>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</si>
  <si>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</si>
  <si>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</si>
  <si>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</si>
  <si>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</si>
  <si>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</si>
  <si>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</si>
  <si>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</si>
  <si>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</si>
  <si>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</si>
  <si>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</si>
  <si>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</si>
  <si>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</si>
  <si>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</si>
  <si>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</si>
  <si>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</si>
  <si>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</si>
  <si>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</si>
  <si>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</si>
  <si>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</si>
  <si>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</si>
  <si>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</si>
  <si>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</si>
  <si>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</si>
  <si>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</si>
  <si>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</si>
  <si>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</si>
  <si>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</si>
  <si>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</si>
  <si>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</si>
  <si>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</si>
  <si>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</si>
  <si>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</si>
  <si>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</si>
  <si>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</si>
  <si>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</si>
  <si>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</si>
  <si>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</si>
  <si>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</si>
  <si>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</si>
  <si>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</si>
  <si>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</si>
  <si>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</si>
  <si>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</si>
  <si>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</si>
  <si>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</si>
  <si>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</si>
  <si>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</si>
  <si>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</si>
  <si>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</si>
  <si>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</si>
  <si>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</si>
  <si>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</si>
  <si>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</si>
  <si>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</si>
  <si>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</si>
  <si>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</si>
  <si>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</si>
  <si>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</si>
  <si>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</si>
  <si>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</si>
  <si>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</si>
  <si>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</si>
  <si>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</si>
  <si>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</si>
  <si>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</si>
  <si>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</si>
  <si>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</si>
  <si>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</si>
  <si>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</si>
  <si>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</si>
  <si>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</si>
  <si>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</si>
  <si>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</si>
  <si>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</si>
  <si>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</si>
  <si>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</si>
  <si>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</si>
  <si>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</si>
  <si>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</si>
  <si>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</si>
  <si>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</si>
  <si>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</si>
  <si>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</si>
  <si>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</si>
  <si>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</si>
  <si>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</si>
  <si>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</si>
  <si>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</si>
  <si>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</si>
  <si>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</si>
  <si>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</si>
  <si>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</si>
  <si>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</si>
  <si>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</si>
  <si>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</si>
  <si>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</si>
  <si>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</si>
  <si>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</si>
  <si>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</si>
  <si>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</si>
  <si>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</si>
  <si>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</si>
  <si>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</si>
  <si>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</si>
  <si>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</si>
  <si>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</si>
  <si>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</si>
  <si>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</si>
  <si>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</si>
  <si>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</si>
  <si>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</si>
  <si>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</si>
  <si>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</si>
  <si>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</si>
  <si>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</si>
  <si>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</si>
  <si>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</si>
  <si>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</si>
  <si>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</si>
  <si>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</si>
  <si>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</si>
  <si>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</si>
  <si>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</si>
  <si>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</si>
  <si>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</si>
  <si>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</si>
  <si>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</si>
  <si>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</si>
  <si>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</si>
  <si>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</si>
  <si>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</si>
  <si>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</si>
  <si>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</si>
  <si>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</si>
  <si>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</si>
  <si>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</si>
  <si>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</si>
  <si>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</si>
  <si>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</si>
  <si>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</si>
  <si>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</si>
  <si>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</si>
  <si>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</si>
  <si>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</si>
  <si>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</si>
  <si>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</si>
  <si>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</si>
  <si>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</si>
  <si>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</si>
  <si>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</si>
  <si>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</si>
  <si>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</si>
  <si>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</si>
  <si>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</si>
  <si>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</si>
  <si>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</si>
  <si>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</si>
  <si>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</si>
  <si>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</si>
  <si>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</si>
  <si>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</si>
  <si>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</si>
  <si>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</si>
  <si>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</si>
  <si>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</si>
  <si>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</si>
  <si>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</si>
  <si>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</si>
  <si>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</si>
  <si>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</si>
  <si>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</si>
  <si>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</si>
  <si>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</si>
  <si>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</si>
  <si>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</si>
  <si>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</si>
  <si>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</si>
  <si>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</si>
  <si>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</si>
  <si>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</si>
  <si>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</si>
  <si>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</si>
  <si>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</si>
  <si>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</si>
  <si>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</si>
  <si>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</si>
  <si>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</si>
  <si>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</si>
  <si>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</si>
  <si>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</si>
  <si>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</si>
  <si>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</si>
  <si>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</si>
  <si>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</si>
  <si>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</si>
  <si>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</si>
  <si>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</si>
  <si>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</si>
  <si>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</si>
  <si>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</si>
  <si>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</si>
  <si>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</si>
  <si>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</si>
  <si>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</si>
  <si>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</si>
  <si>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</si>
  <si>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</si>
  <si>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</si>
  <si>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</si>
  <si>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</si>
  <si>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</si>
  <si>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</si>
  <si>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</si>
  <si>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</si>
  <si>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</si>
  <si>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</si>
  <si>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</si>
  <si>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</si>
  <si>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</si>
  <si>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</si>
  <si>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</si>
  <si>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</si>
  <si>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</si>
  <si>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</si>
  <si>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</si>
  <si>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</si>
  <si>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</si>
  <si>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</si>
  <si>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</si>
  <si>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</si>
  <si>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</si>
  <si>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</si>
  <si>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</si>
  <si>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</si>
  <si>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</si>
  <si>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</si>
  <si>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</si>
  <si>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</si>
  <si>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</si>
  <si>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</si>
  <si>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</si>
  <si>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</si>
  <si>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</si>
  <si>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</si>
  <si>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</si>
  <si>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</si>
  <si>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</si>
  <si>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</si>
  <si>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</si>
  <si>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</si>
  <si>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</si>
  <si>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</si>
  <si>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</si>
  <si>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</si>
  <si>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</si>
  <si>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</si>
  <si>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</si>
  <si>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</si>
  <si>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</si>
  <si>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</si>
  <si>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</si>
  <si>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</si>
  <si>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</si>
  <si>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</si>
  <si>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</si>
  <si>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</si>
  <si>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</si>
  <si>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</si>
  <si>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</si>
  <si>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</si>
  <si>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</si>
  <si>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</si>
  <si>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</si>
  <si>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</si>
  <si>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</si>
  <si>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</si>
  <si>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</si>
  <si>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</si>
  <si>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</si>
  <si>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</si>
  <si>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</si>
  <si>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</si>
  <si>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</si>
  <si>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</si>
  <si>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</si>
  <si>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</si>
  <si>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</si>
  <si>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</si>
  <si>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</si>
  <si>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</si>
  <si>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</si>
  <si>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</si>
  <si>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</si>
  <si>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</si>
  <si>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</si>
  <si>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</si>
  <si>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</si>
  <si>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</si>
  <si>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</si>
  <si>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</si>
  <si>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</si>
  <si>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</si>
  <si>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</si>
  <si>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</si>
  <si>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</si>
  <si>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</si>
  <si>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</si>
  <si>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</si>
  <si>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</si>
  <si>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</si>
  <si>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</si>
  <si>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</si>
  <si>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</si>
  <si>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</si>
  <si>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</si>
  <si>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</si>
  <si>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</si>
  <si>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</si>
  <si>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</si>
  <si>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</si>
  <si>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</si>
  <si>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</si>
  <si>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</si>
  <si>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</si>
  <si>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</si>
  <si>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</si>
  <si>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</si>
  <si>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</si>
  <si>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</si>
  <si>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</si>
  <si>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</si>
  <si>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</si>
  <si>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</si>
  <si>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</si>
  <si>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</si>
  <si>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</si>
  <si>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</si>
  <si>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</si>
  <si>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</si>
  <si>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</si>
  <si>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</si>
  <si>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</si>
  <si>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</si>
  <si>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</si>
  <si>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</si>
  <si>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</si>
  <si>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</si>
  <si>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</si>
  <si>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</si>
  <si>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</si>
  <si>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</si>
  <si>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</si>
  <si>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</si>
  <si>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</si>
  <si>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</si>
  <si>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</si>
  <si>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</si>
  <si>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</si>
  <si>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</si>
  <si>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</si>
  <si>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</si>
  <si>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</si>
  <si>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</si>
  <si>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</si>
  <si>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</si>
  <si>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</si>
  <si>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</si>
  <si>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</si>
  <si>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</si>
  <si>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</si>
  <si>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</si>
  <si>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</si>
  <si>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</si>
  <si>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</si>
  <si>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</si>
  <si>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</si>
  <si>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</si>
  <si>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</si>
  <si>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</si>
  <si>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</si>
  <si>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</si>
  <si>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</si>
  <si>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</si>
  <si>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</si>
  <si>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</si>
  <si>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</si>
  <si>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</si>
  <si>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</si>
  <si>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</si>
  <si>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</si>
  <si>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</si>
  <si>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</si>
  <si>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</si>
  <si>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</si>
  <si>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</si>
  <si>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</si>
  <si>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</si>
  <si>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</si>
  <si>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</si>
  <si>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</si>
  <si>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</si>
  <si>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</si>
  <si>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</si>
  <si>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</si>
  <si>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</si>
  <si>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</si>
  <si>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</si>
  <si>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</si>
  <si>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</si>
  <si>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</si>
  <si>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</si>
  <si>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</si>
  <si>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</si>
  <si>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</si>
  <si>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</si>
  <si>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</si>
  <si>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</si>
  <si>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</si>
  <si>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</si>
  <si>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</si>
  <si>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</si>
  <si>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</si>
  <si>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</si>
  <si>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</si>
  <si>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</si>
  <si>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</si>
  <si>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</si>
  <si>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</si>
  <si>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</si>
  <si>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</si>
  <si>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</si>
  <si>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</si>
  <si>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</si>
  <si>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</si>
  <si>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</si>
  <si>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</si>
  <si>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</si>
  <si>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</si>
  <si>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</si>
  <si>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</si>
  <si>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</si>
  <si>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</si>
  <si>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</si>
  <si>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</si>
  <si>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</si>
  <si>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</si>
  <si>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</si>
  <si>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</si>
  <si>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</si>
  <si>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</si>
  <si>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</si>
  <si>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</si>
  <si>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</si>
  <si>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</si>
  <si>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</si>
  <si>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</si>
  <si>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</si>
  <si>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</si>
  <si>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</si>
  <si>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</si>
  <si>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</si>
  <si>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</si>
  <si>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</si>
  <si>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</si>
  <si>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</si>
  <si>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</si>
  <si>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</si>
  <si>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</si>
  <si>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</si>
  <si>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</si>
  <si>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</si>
  <si>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</si>
  <si>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</si>
  <si>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</si>
  <si>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</si>
  <si>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</si>
  <si>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</si>
  <si>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</si>
  <si>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</si>
  <si>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</si>
  <si>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</si>
  <si>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</si>
  <si>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</si>
  <si>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</si>
  <si>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</si>
  <si>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</si>
  <si>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</si>
  <si>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</si>
  <si>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</si>
  <si>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</si>
  <si>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</si>
  <si>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</si>
  <si>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</si>
  <si>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</si>
  <si>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</si>
  <si>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</si>
  <si>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</si>
  <si>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</si>
  <si>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</si>
  <si>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</si>
  <si>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</si>
  <si>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</si>
  <si>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</si>
  <si>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</si>
  <si>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</si>
  <si>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</si>
  <si>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</si>
  <si>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</si>
  <si>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</si>
  <si>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</si>
  <si>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</si>
  <si>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</si>
  <si>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</si>
  <si>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</si>
  <si>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</si>
  <si>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</si>
  <si>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</si>
  <si>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</si>
  <si>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</si>
  <si>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</si>
  <si>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</si>
  <si>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</si>
  <si>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</si>
  <si>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</si>
  <si>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</si>
  <si>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</si>
  <si>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</si>
  <si>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</si>
  <si>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</si>
  <si>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</si>
  <si>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</si>
  <si>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</si>
  <si>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</si>
  <si>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</si>
  <si>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</si>
  <si>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</si>
  <si>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</si>
  <si>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</si>
  <si>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</si>
  <si>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</si>
  <si>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</si>
  <si>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</si>
  <si>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</si>
  <si>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</si>
  <si>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</si>
  <si>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</si>
  <si>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</si>
  <si>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</si>
  <si>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</si>
  <si>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</si>
  <si>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</si>
  <si>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</si>
  <si>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</si>
  <si>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</si>
  <si>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</si>
  <si>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</si>
  <si>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</si>
  <si>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</si>
  <si>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</si>
  <si>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</si>
  <si>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</si>
  <si>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</si>
  <si>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</si>
  <si>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</si>
  <si>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</si>
  <si>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</si>
  <si>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</si>
  <si>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</si>
  <si>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</si>
  <si>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</si>
  <si>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</si>
  <si>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</si>
  <si>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</si>
  <si>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</si>
  <si>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</si>
  <si>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</si>
  <si>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</si>
  <si>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</si>
  <si>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</si>
  <si>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</si>
  <si>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</si>
  <si>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</si>
  <si>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</si>
  <si>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</si>
  <si>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</si>
  <si>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</si>
  <si>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</si>
  <si>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</si>
  <si>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</si>
  <si>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</si>
  <si>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</si>
  <si>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</si>
  <si>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</si>
  <si>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</si>
  <si>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</si>
  <si>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</si>
  <si>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</si>
  <si>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</si>
  <si>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</si>
  <si>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</si>
  <si>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</si>
  <si>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</si>
  <si>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</si>
  <si>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</si>
  <si>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</si>
  <si>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</si>
  <si>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</si>
  <si>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</si>
  <si>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</si>
  <si>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</si>
  <si>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</si>
  <si>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</si>
  <si>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</si>
  <si>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</si>
  <si>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</si>
  <si>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</si>
  <si>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</si>
  <si>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</si>
  <si>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</si>
  <si>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</si>
  <si>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</si>
  <si>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</si>
  <si>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</si>
  <si>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</si>
  <si>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</si>
  <si>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</si>
  <si>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</si>
  <si>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</si>
  <si>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</si>
  <si>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</si>
  <si>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</si>
  <si>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</si>
  <si>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</si>
  <si>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</si>
  <si>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</si>
  <si>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</si>
  <si>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</si>
  <si>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</si>
  <si>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</si>
  <si>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</si>
  <si>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</si>
  <si>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</si>
  <si>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</si>
  <si>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</si>
  <si>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</si>
  <si>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</si>
  <si>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</si>
  <si>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</si>
  <si>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</si>
  <si>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</si>
  <si>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</si>
  <si>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</si>
  <si>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</si>
  <si>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</si>
  <si>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</si>
  <si>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</si>
  <si>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</si>
  <si>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</si>
  <si>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</si>
  <si>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</si>
  <si>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</si>
  <si>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</si>
  <si>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</si>
  <si>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</si>
  <si>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</si>
  <si>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</si>
  <si>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</si>
  <si>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</si>
  <si>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</si>
  <si>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</si>
  <si>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</si>
  <si>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</si>
  <si>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</si>
  <si>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</si>
  <si>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</si>
  <si>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</si>
  <si>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</si>
  <si>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</si>
  <si>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</si>
  <si>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</si>
  <si>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</si>
  <si>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</si>
  <si>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</si>
  <si>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</si>
  <si>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</si>
  <si>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</si>
  <si>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</si>
  <si>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</si>
  <si>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</si>
  <si>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</si>
  <si>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</si>
  <si>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</si>
  <si>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</si>
  <si>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</si>
  <si>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</si>
  <si>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</si>
  <si>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</si>
  <si>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</si>
  <si>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</si>
  <si>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</si>
  <si>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</si>
  <si>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</si>
  <si>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</si>
  <si>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</si>
  <si>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</si>
  <si>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</si>
  <si>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</si>
  <si>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</si>
  <si>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</si>
  <si>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</si>
  <si>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</si>
  <si>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</si>
  <si>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</si>
  <si>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</si>
  <si>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</si>
  <si>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</si>
  <si>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</si>
  <si>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</si>
  <si>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</si>
  <si>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</si>
  <si>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</si>
  <si>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</si>
  <si>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</si>
  <si>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</si>
  <si>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</si>
  <si>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</si>
  <si>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</si>
  <si>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</si>
  <si>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</si>
  <si>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</si>
  <si>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</si>
  <si>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</si>
  <si>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</si>
  <si>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</si>
  <si>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</si>
  <si>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</si>
  <si>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</si>
  <si>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</si>
  <si>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</si>
  <si>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</si>
  <si>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</si>
  <si>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</si>
  <si>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</si>
  <si>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</si>
  <si>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</si>
  <si>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</si>
  <si>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</si>
  <si>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</si>
  <si>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</si>
  <si>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</si>
  <si>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</si>
  <si>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</si>
  <si>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</si>
  <si>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</si>
  <si>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</si>
  <si>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</si>
  <si>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</si>
  <si>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</si>
  <si>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</si>
  <si>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</si>
  <si>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</si>
  <si>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</si>
  <si>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</si>
  <si>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</si>
  <si>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</si>
  <si>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</si>
  <si>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</si>
  <si>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</si>
  <si>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</si>
  <si>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</si>
  <si>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</si>
  <si>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</si>
  <si>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</si>
  <si>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</si>
  <si>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</si>
  <si>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</si>
  <si>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</si>
  <si>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</si>
  <si>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</si>
  <si>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</si>
  <si>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</si>
  <si>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</si>
  <si>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</si>
  <si>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</si>
  <si>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</si>
  <si>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</si>
  <si>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</si>
  <si>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</si>
  <si>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</si>
  <si>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</si>
  <si>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</si>
  <si>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</si>
  <si>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</si>
  <si>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</si>
  <si>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</si>
  <si>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</si>
  <si>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</si>
  <si>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</si>
  <si>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</si>
  <si>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</si>
  <si>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</si>
  <si>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</si>
  <si>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</si>
  <si>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</si>
  <si>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</si>
  <si>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</si>
  <si>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</si>
  <si>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</si>
  <si>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</si>
  <si>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</si>
  <si>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</si>
  <si>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</si>
  <si>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</si>
  <si>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</si>
  <si>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</si>
  <si>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</si>
  <si>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</si>
  <si>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</si>
  <si>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</si>
  <si>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</si>
  <si>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</si>
  <si>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</si>
  <si>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</si>
  <si>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</si>
  <si>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</si>
  <si>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</si>
  <si>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</si>
  <si>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</si>
  <si>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</si>
  <si>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</si>
  <si>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</si>
  <si>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</si>
  <si>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</si>
  <si>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</si>
  <si>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</si>
  <si>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</si>
  <si>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</si>
  <si>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</si>
  <si>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</si>
  <si>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</si>
  <si>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</si>
  <si>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</si>
  <si>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</si>
  <si>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</si>
  <si>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</si>
  <si>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</si>
  <si>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</si>
  <si>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</si>
  <si>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</si>
  <si>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</si>
  <si>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</si>
  <si>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</si>
  <si>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</si>
  <si>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</si>
  <si>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</si>
  <si>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</si>
  <si>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</si>
  <si>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</si>
  <si>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</si>
  <si>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</si>
  <si>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</si>
  <si>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</si>
  <si>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</si>
  <si>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</si>
  <si>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</si>
  <si>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</si>
  <si>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</si>
  <si>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</si>
  <si>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</si>
  <si>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</si>
  <si>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</si>
  <si>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</si>
  <si>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</si>
  <si>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</si>
  <si>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</si>
  <si>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</si>
  <si>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</si>
  <si>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</si>
  <si>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</si>
  <si>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</si>
  <si>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</si>
  <si>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</si>
  <si>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</si>
  <si>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</si>
  <si>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</si>
  <si>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</si>
  <si>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</si>
  <si>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</si>
  <si>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</si>
  <si>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</si>
  <si>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</si>
  <si>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</si>
  <si>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</si>
  <si>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</si>
  <si>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</si>
  <si>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</si>
  <si>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</si>
  <si>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</si>
  <si>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</si>
  <si>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</si>
  <si>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</si>
  <si>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</si>
  <si>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</si>
  <si>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</si>
  <si>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</si>
  <si>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</si>
  <si>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</si>
  <si>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</si>
  <si>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</si>
  <si>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</si>
  <si>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</si>
  <si>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</si>
  <si>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</si>
  <si>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</si>
  <si>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</si>
  <si>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</si>
  <si>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</si>
  <si>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</si>
  <si>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</si>
  <si>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</si>
  <si>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</si>
  <si>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</si>
  <si>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</si>
  <si>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</si>
  <si>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</si>
  <si>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</si>
  <si>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</si>
  <si>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</si>
  <si>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</si>
  <si>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</si>
  <si>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</si>
  <si>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</si>
  <si>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</si>
  <si>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</si>
  <si>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</si>
  <si>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</si>
  <si>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</si>
  <si>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</si>
  <si>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</si>
  <si>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</si>
  <si>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</si>
  <si>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</si>
  <si>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</si>
  <si>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</si>
  <si>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</si>
  <si>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</si>
  <si>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</si>
  <si>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</si>
  <si>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</si>
  <si>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</si>
  <si>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</si>
  <si>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</si>
  <si>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</si>
  <si>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</si>
  <si>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</si>
  <si>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</si>
  <si>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</si>
  <si>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</si>
  <si>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</si>
  <si>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</si>
  <si>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</si>
  <si>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</si>
  <si>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</si>
  <si>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</si>
  <si>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</si>
  <si>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</si>
  <si>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</si>
  <si>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</si>
  <si>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</si>
  <si>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</si>
  <si>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</si>
  <si>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</si>
  <si>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</si>
  <si>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</si>
  <si>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</si>
  <si>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</si>
  <si>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</si>
  <si>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</si>
  <si>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</si>
  <si>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</si>
  <si>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</si>
  <si>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</si>
  <si>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</si>
  <si>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</si>
  <si>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</si>
  <si>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</si>
  <si>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</si>
  <si>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</si>
  <si>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</si>
  <si>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</si>
  <si>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</si>
  <si>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</si>
  <si>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</si>
  <si>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</si>
  <si>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</si>
  <si>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</si>
  <si>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</si>
  <si>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</si>
  <si>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</si>
  <si>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</si>
  <si>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</si>
  <si>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</si>
  <si>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</si>
  <si>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</si>
  <si>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</si>
  <si>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</si>
  <si>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</si>
  <si>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</si>
  <si>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</si>
  <si>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</si>
  <si>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</si>
  <si>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</si>
  <si>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</si>
  <si>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</si>
  <si>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</si>
  <si>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</si>
  <si>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</si>
  <si>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</si>
  <si>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</si>
  <si>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</si>
  <si>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</si>
  <si>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</si>
  <si>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</si>
  <si>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</si>
  <si>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</si>
  <si>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</si>
  <si>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</si>
  <si>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</si>
  <si>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</si>
  <si>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</si>
  <si>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</si>
  <si>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</si>
  <si>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</si>
  <si>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</si>
  <si>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</si>
  <si>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</si>
  <si>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</si>
  <si>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</si>
  <si>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</si>
  <si>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</si>
  <si>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</si>
  <si>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</si>
  <si>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</si>
  <si>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</si>
  <si>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</si>
  <si>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</si>
  <si>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</si>
  <si>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</si>
  <si>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</si>
  <si>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</si>
  <si>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</si>
  <si>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</si>
  <si>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</si>
  <si>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</si>
  <si>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</si>
  <si>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</si>
  <si>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</si>
  <si>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</si>
  <si>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</si>
  <si>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</si>
  <si>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</si>
  <si>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</si>
  <si>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</si>
  <si>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</si>
  <si>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</si>
  <si>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</si>
  <si>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</si>
  <si>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</si>
  <si>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</si>
  <si>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</si>
  <si>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</si>
  <si>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</si>
  <si>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</si>
  <si>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</si>
  <si>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</si>
  <si>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</si>
  <si>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</si>
  <si>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</si>
  <si>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</si>
  <si>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</si>
  <si>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</si>
  <si>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</si>
  <si>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</si>
  <si>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</si>
  <si>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</si>
  <si>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</si>
  <si>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</si>
  <si>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</si>
  <si>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</si>
  <si>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</si>
  <si>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</si>
  <si>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</si>
  <si>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</si>
  <si>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</si>
  <si>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</si>
  <si>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</si>
  <si>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</si>
  <si>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</si>
  <si>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</si>
  <si>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</si>
  <si>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</si>
  <si>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</si>
  <si>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</si>
  <si>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</si>
  <si>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</si>
  <si>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</si>
  <si>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</si>
  <si>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</si>
  <si>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</si>
  <si>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</si>
  <si>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</si>
  <si>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</si>
  <si>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</si>
  <si>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</si>
  <si>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</si>
  <si>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</si>
  <si>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</si>
  <si>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</si>
  <si>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</si>
  <si>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</si>
  <si>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</si>
  <si>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</si>
  <si>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</si>
  <si>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</si>
  <si>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</si>
  <si>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</si>
  <si>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</si>
  <si>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</si>
  <si>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</si>
  <si>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</si>
  <si>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</si>
  <si>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</si>
  <si>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</si>
  <si>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</si>
  <si>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</si>
  <si>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</si>
  <si>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</si>
  <si>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</si>
  <si>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</si>
  <si>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</si>
  <si>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</si>
  <si>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</si>
  <si>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</si>
  <si>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</si>
  <si>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</si>
  <si>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</si>
  <si>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</si>
  <si>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</si>
  <si>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</si>
  <si>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</si>
  <si>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</si>
  <si>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</si>
  <si>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</si>
  <si>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</si>
  <si>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</si>
  <si>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</si>
  <si>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</si>
  <si>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</si>
  <si>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</si>
  <si>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</si>
  <si>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</si>
  <si>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</si>
  <si>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</si>
  <si>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</si>
  <si>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</si>
  <si>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</si>
  <si>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</si>
  <si>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</si>
  <si>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</si>
  <si>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</si>
  <si>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</si>
  <si>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</si>
  <si>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</si>
  <si>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</si>
  <si>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</si>
  <si>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</si>
  <si>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</si>
  <si>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</si>
  <si>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</si>
  <si>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</si>
  <si>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</si>
  <si>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</si>
  <si>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</si>
  <si>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</si>
  <si>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</si>
  <si>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</si>
  <si>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</si>
  <si>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</si>
  <si>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</si>
  <si>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</si>
  <si>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</si>
  <si>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</si>
  <si>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</si>
  <si>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</si>
  <si>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</si>
  <si>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</si>
  <si>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</si>
  <si>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</si>
  <si>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</si>
  <si>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</si>
  <si>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</si>
  <si>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</si>
  <si>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</si>
  <si>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</si>
  <si>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</si>
  <si>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</si>
  <si>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</si>
  <si>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</si>
  <si>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</si>
  <si>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</si>
  <si>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</si>
  <si>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</si>
  <si>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</si>
  <si>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</si>
  <si>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</si>
  <si>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</si>
  <si>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</si>
  <si>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</si>
  <si>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</si>
  <si>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</si>
  <si>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</si>
  <si>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</si>
  <si>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</si>
  <si>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</si>
  <si>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</si>
  <si>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</si>
  <si>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</si>
  <si>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</si>
  <si>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</si>
  <si>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</si>
  <si>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</si>
  <si>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</si>
  <si>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</si>
  <si>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</si>
  <si>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</si>
  <si>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</si>
  <si>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</si>
  <si>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</si>
  <si>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</si>
  <si>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</si>
  <si>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</si>
  <si>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</si>
  <si>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</si>
  <si>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</si>
  <si>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</si>
  <si>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</si>
  <si>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</si>
  <si>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</si>
  <si>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</si>
  <si>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</si>
  <si>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</si>
  <si>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</si>
  <si>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</si>
  <si>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</si>
  <si>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</si>
  <si>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</si>
  <si>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</si>
  <si>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</si>
  <si>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</si>
  <si>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</si>
  <si>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</si>
  <si>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</si>
  <si>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</si>
  <si>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</si>
  <si>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</si>
  <si>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</si>
  <si>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</si>
  <si>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</si>
  <si>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</si>
  <si>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</si>
  <si>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</si>
  <si>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</si>
  <si>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</si>
  <si>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</si>
  <si>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</si>
  <si>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</si>
  <si>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</si>
  <si>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</si>
  <si>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</si>
  <si>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</si>
  <si>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</si>
  <si>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</si>
  <si>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</si>
  <si>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</si>
  <si>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</si>
  <si>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</si>
  <si>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</si>
  <si>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</si>
  <si>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</si>
  <si>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</si>
  <si>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</si>
  <si>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</si>
  <si>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</si>
  <si>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</si>
  <si>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</si>
  <si>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</si>
  <si>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</si>
  <si>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</si>
  <si>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</si>
  <si>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</si>
  <si>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</si>
  <si>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</si>
  <si>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</si>
  <si>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</si>
  <si>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</si>
  <si>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</si>
  <si>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</si>
  <si>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</si>
  <si>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</si>
  <si>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</si>
  <si>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</si>
  <si>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</si>
  <si>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</si>
  <si>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</si>
  <si>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</si>
  <si>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</si>
  <si>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</si>
  <si>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</si>
  <si>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</si>
  <si>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</si>
  <si>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</si>
  <si>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</si>
  <si>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</si>
  <si>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</si>
  <si>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</si>
  <si>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</si>
  <si>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</si>
  <si>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</si>
  <si>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</si>
  <si>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</si>
  <si>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</si>
  <si>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</si>
  <si>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</si>
  <si>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</si>
  <si>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</si>
  <si>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</si>
  <si>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</si>
  <si>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</si>
  <si>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</si>
  <si>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</si>
  <si>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</si>
  <si>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</si>
  <si>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</si>
  <si>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</si>
  <si>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</si>
  <si>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</si>
  <si>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</si>
  <si>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</si>
  <si>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</si>
  <si>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</si>
  <si>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</si>
  <si>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</si>
  <si>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</si>
  <si>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</si>
  <si>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</si>
  <si>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</si>
  <si>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</si>
  <si>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</si>
  <si>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</si>
  <si>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</si>
  <si>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</si>
  <si>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</si>
  <si>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</si>
  <si>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</si>
  <si>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</si>
  <si>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</si>
  <si>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</si>
  <si>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</si>
  <si>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</si>
  <si>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</si>
  <si>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</si>
  <si>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</si>
  <si>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</si>
  <si>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</si>
  <si>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</si>
  <si>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</si>
  <si>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</si>
  <si>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</si>
  <si>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</si>
  <si>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</si>
  <si>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</si>
  <si>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</si>
  <si>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</si>
  <si>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</si>
  <si>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</si>
  <si>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</si>
  <si>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</si>
  <si>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</si>
  <si>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</si>
  <si>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</si>
  <si>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</si>
  <si>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</si>
  <si>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</si>
  <si>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</si>
  <si>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</si>
  <si>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</si>
  <si>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</si>
  <si>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</si>
  <si>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</si>
  <si>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</si>
  <si>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</si>
  <si>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</si>
  <si>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</si>
  <si>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</si>
  <si>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</si>
  <si>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</si>
  <si>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</si>
  <si>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</si>
  <si>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</si>
  <si>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</si>
  <si>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</si>
  <si>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</si>
  <si>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</si>
  <si>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</si>
  <si>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</si>
  <si>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</si>
  <si>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</si>
  <si>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</si>
  <si>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</si>
  <si>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</si>
  <si>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</si>
  <si>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</si>
  <si>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</si>
  <si>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</si>
  <si>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</si>
  <si>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</si>
  <si>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</si>
  <si>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</si>
  <si>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</si>
  <si>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</si>
  <si>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</si>
  <si>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</si>
  <si>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</si>
  <si>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</si>
  <si>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</si>
  <si>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</si>
  <si>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</si>
  <si>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</si>
  <si>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</si>
  <si>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</si>
  <si>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</si>
  <si>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</si>
  <si>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</si>
  <si>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</si>
  <si>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</si>
  <si>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</si>
  <si>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</si>
  <si>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</si>
  <si>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</si>
  <si>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</si>
  <si>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</si>
  <si>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</si>
  <si>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</si>
  <si>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</si>
  <si>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</si>
  <si>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</si>
  <si>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</si>
  <si>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</si>
  <si>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</si>
  <si>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</si>
  <si>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</si>
  <si>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</si>
  <si>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</si>
  <si>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</si>
  <si>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</si>
  <si>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</si>
  <si>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</si>
  <si>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</si>
  <si>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</si>
  <si>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</si>
  <si>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</si>
  <si>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</si>
  <si>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</si>
  <si>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</si>
  <si>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</si>
  <si>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</si>
  <si>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</si>
  <si>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</si>
  <si>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</si>
  <si>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</si>
  <si>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</si>
  <si>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</si>
  <si>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</si>
  <si>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</si>
  <si>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</si>
  <si>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</si>
  <si>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</si>
  <si>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</si>
  <si>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</si>
  <si>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</si>
  <si>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</si>
  <si>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</si>
  <si>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</si>
  <si>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</si>
  <si>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</si>
  <si>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</si>
  <si>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</si>
  <si>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</si>
  <si>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</si>
  <si>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</si>
  <si>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</si>
  <si>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</si>
  <si>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</si>
  <si>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</si>
  <si>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</si>
  <si>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</si>
  <si>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</si>
  <si>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</si>
  <si>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</si>
  <si>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</si>
  <si>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</si>
  <si>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</si>
  <si>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</si>
  <si>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</si>
  <si>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</si>
  <si>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</si>
  <si>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</si>
  <si>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</si>
  <si>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</si>
  <si>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</si>
  <si>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</si>
  <si>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</si>
  <si>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</si>
  <si>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</si>
  <si>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</si>
  <si>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</si>
  <si>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</si>
  <si>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</si>
  <si>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</si>
  <si>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</si>
  <si>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</si>
  <si>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</si>
  <si>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</si>
  <si>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</si>
  <si>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</si>
  <si>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</si>
  <si>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</si>
  <si>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</si>
  <si>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</si>
  <si>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</si>
  <si>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</si>
  <si>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</si>
  <si>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</si>
  <si>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</si>
  <si>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</si>
  <si>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</si>
  <si>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</si>
  <si>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</si>
  <si>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</si>
  <si>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</si>
  <si>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</si>
  <si>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</si>
  <si>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</si>
  <si>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</si>
  <si>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</si>
  <si>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</si>
  <si>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</si>
  <si>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</si>
  <si>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</si>
  <si>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</si>
  <si>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</si>
  <si>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</si>
  <si>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</si>
  <si>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</si>
  <si>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</si>
  <si>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</si>
  <si>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</si>
  <si>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</si>
  <si>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</si>
  <si>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</si>
  <si>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</si>
  <si>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</si>
  <si>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</si>
  <si>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</si>
  <si>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</si>
  <si>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</si>
  <si>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</si>
  <si>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</si>
  <si>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</si>
  <si>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</si>
  <si>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</si>
  <si>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</si>
  <si>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</si>
  <si>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</si>
  <si>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</si>
  <si>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</si>
  <si>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</si>
  <si>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</si>
  <si>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</si>
  <si>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</si>
  <si>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</si>
  <si>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</si>
  <si>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</si>
  <si>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</si>
  <si>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</si>
  <si>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</si>
  <si>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</si>
  <si>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</si>
  <si>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</si>
  <si>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</si>
  <si>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</si>
  <si>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</si>
  <si>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</si>
  <si>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</si>
  <si>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</si>
  <si>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</si>
  <si>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</si>
  <si>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</si>
  <si>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</si>
  <si>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</si>
  <si>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</si>
  <si>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</si>
  <si>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</si>
  <si>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</si>
  <si>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</si>
  <si>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</si>
  <si>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</si>
  <si>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</si>
  <si>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</si>
  <si>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</si>
  <si>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</si>
  <si>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</si>
  <si>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</si>
  <si>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</si>
  <si>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</si>
  <si>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</si>
  <si>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</si>
  <si>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</si>
  <si>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</si>
  <si>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</si>
  <si>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</si>
  <si>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</si>
  <si>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</si>
  <si>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</si>
  <si>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</si>
  <si>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</si>
  <si>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</si>
  <si>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</si>
  <si>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</si>
  <si>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</si>
  <si>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</si>
  <si>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</si>
  <si>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</si>
  <si>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</si>
  <si>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</si>
  <si>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</si>
  <si>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</si>
  <si>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</si>
  <si>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</si>
  <si>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</si>
  <si>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</si>
  <si>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</si>
  <si>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</si>
  <si>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</si>
  <si>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</si>
  <si>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</si>
  <si>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</si>
  <si>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</si>
  <si>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</si>
  <si>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</si>
  <si>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</si>
  <si>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</si>
  <si>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</si>
  <si>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</si>
  <si>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</si>
  <si>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</si>
  <si>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</si>
  <si>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</si>
  <si>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</si>
  <si>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</si>
  <si>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</si>
  <si>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</si>
  <si>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</si>
  <si>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</si>
  <si>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</si>
  <si>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</si>
  <si>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</si>
  <si>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</si>
  <si>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</si>
  <si>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</si>
  <si>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</si>
  <si>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</si>
  <si>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</si>
  <si>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</si>
  <si>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</si>
  <si>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</si>
  <si>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</si>
  <si>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</si>
  <si>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</si>
  <si>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</si>
  <si>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</si>
  <si>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</si>
  <si>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</si>
  <si>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</si>
  <si>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</si>
  <si>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</si>
  <si>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</si>
  <si>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</si>
  <si>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</si>
  <si>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</si>
  <si>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</si>
  <si>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</si>
  <si>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</si>
  <si>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</si>
  <si>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</si>
  <si>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</si>
  <si>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</si>
  <si>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</si>
  <si>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</si>
  <si>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</si>
  <si>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</si>
  <si>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</si>
  <si>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</si>
  <si>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</si>
  <si>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</si>
  <si>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</si>
  <si>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</si>
  <si>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</si>
  <si>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</si>
  <si>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</si>
  <si>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</si>
  <si>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</si>
  <si>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</si>
  <si>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</si>
  <si>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</si>
  <si>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</si>
  <si>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</si>
  <si>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</si>
  <si>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</si>
  <si>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</si>
  <si>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</si>
  <si>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</si>
  <si>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</si>
  <si>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</si>
  <si>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</si>
  <si>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</si>
  <si>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</si>
  <si>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</si>
  <si>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</si>
  <si>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</si>
  <si>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</si>
  <si>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</si>
  <si>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</si>
  <si>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</si>
  <si>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</si>
  <si>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</si>
  <si>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</si>
  <si>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</si>
  <si>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</si>
  <si>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</si>
  <si>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</si>
  <si>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</si>
  <si>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</si>
  <si>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</si>
  <si>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</si>
  <si>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</si>
  <si>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</si>
  <si>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</si>
  <si>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</si>
  <si>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</si>
  <si>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</si>
  <si>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</si>
  <si>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</si>
  <si>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</si>
  <si>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</si>
  <si>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</si>
  <si>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</si>
  <si>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</si>
  <si>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</si>
  <si>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</si>
  <si>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</si>
  <si>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</si>
  <si>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</si>
  <si>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</si>
  <si>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</si>
  <si>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</si>
  <si>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</si>
  <si>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</si>
  <si>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</si>
  <si>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</si>
  <si>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</si>
  <si>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</si>
  <si>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</si>
  <si>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</si>
  <si>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</si>
  <si>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</si>
  <si>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</si>
  <si>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</si>
  <si>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</si>
  <si>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</si>
  <si>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</si>
  <si>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</si>
  <si>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</si>
  <si>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</si>
  <si>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</si>
  <si>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</si>
  <si>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</si>
  <si>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</si>
  <si>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</si>
  <si>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</si>
  <si>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</si>
  <si>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</si>
  <si>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</si>
  <si>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</si>
  <si>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</si>
  <si>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</si>
  <si>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</si>
  <si>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</si>
  <si>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</si>
  <si>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</si>
  <si>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</si>
  <si>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</si>
  <si>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</si>
  <si>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</si>
  <si>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</si>
  <si>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</si>
  <si>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</si>
  <si>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</si>
  <si>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</si>
  <si>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</si>
  <si>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</si>
  <si>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</si>
  <si>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</si>
  <si>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</si>
  <si>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</si>
  <si>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</si>
  <si>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</si>
  <si>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</si>
  <si>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</si>
  <si>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</si>
  <si>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</si>
  <si>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</si>
  <si>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</si>
  <si>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</si>
  <si>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</si>
  <si>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</si>
  <si>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</si>
  <si>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</si>
  <si>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</si>
  <si>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</si>
  <si>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</si>
  <si>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</si>
  <si>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</si>
  <si>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</si>
  <si>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</si>
  <si>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</si>
  <si>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</si>
  <si>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</si>
  <si>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</si>
  <si>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</si>
  <si>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</si>
  <si>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</si>
  <si>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</si>
  <si>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</si>
  <si>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</si>
  <si>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</si>
  <si>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</si>
  <si>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</si>
  <si>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</si>
  <si>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</si>
  <si>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</si>
  <si>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</si>
  <si>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</si>
  <si>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</si>
  <si>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</si>
  <si>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</si>
  <si>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</si>
  <si>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</si>
  <si>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</si>
  <si>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</si>
  <si>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</si>
  <si>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</si>
  <si>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</si>
  <si>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</si>
  <si>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</si>
  <si>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</si>
  <si>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</si>
  <si>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</si>
  <si>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</si>
  <si>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</si>
  <si>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</si>
  <si>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</si>
  <si>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</si>
  <si>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</si>
  <si>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</si>
  <si>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</si>
  <si>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</si>
  <si>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</si>
  <si>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</si>
  <si>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</si>
  <si>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</si>
  <si>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</si>
  <si>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</si>
  <si>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</si>
  <si>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</si>
  <si>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</si>
  <si>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</si>
  <si>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</si>
  <si>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</si>
  <si>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</si>
  <si>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</si>
  <si>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</si>
  <si>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</si>
  <si>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</si>
  <si>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</si>
  <si>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</si>
  <si>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</si>
  <si>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</si>
  <si>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</si>
  <si>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</si>
  <si>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</si>
  <si>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</si>
  <si>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</si>
  <si>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</si>
  <si>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</si>
  <si>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</si>
  <si>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</si>
  <si>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</si>
  <si>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</si>
  <si>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</si>
  <si>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</si>
  <si>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</si>
  <si>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</si>
  <si>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</si>
  <si>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</si>
  <si>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</si>
  <si>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</si>
  <si>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</si>
  <si>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</si>
  <si>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</si>
  <si>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</si>
  <si>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</si>
  <si>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</si>
  <si>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</si>
  <si>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</si>
  <si>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</si>
  <si>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</si>
  <si>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</si>
  <si>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</si>
  <si>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</si>
  <si>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</si>
  <si>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</si>
  <si>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</si>
  <si>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</si>
  <si>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</si>
  <si>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</si>
  <si>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</si>
  <si>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</si>
  <si>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</si>
  <si>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</si>
  <si>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</si>
  <si>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</si>
  <si>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</si>
  <si>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</si>
  <si>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</si>
  <si>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</si>
  <si>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</si>
  <si>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</si>
  <si>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</si>
  <si>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</si>
  <si>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</si>
  <si>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</si>
  <si>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</si>
  <si>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</si>
  <si>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</si>
  <si>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</si>
  <si>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</si>
  <si>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</si>
  <si>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</si>
  <si>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</si>
  <si>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</si>
  <si>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</si>
  <si>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</si>
  <si>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</si>
  <si>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</si>
  <si>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</si>
  <si>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</si>
  <si>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</si>
  <si>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</si>
  <si>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</si>
  <si>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</si>
  <si>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</si>
  <si>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</si>
  <si>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</si>
  <si>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</si>
  <si>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</si>
  <si>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</si>
  <si>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</si>
  <si>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</si>
  <si>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</si>
  <si>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</si>
  <si>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</si>
  <si>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</si>
  <si>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</si>
  <si>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</si>
  <si>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</si>
  <si>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</si>
  <si>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</si>
  <si>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</si>
  <si>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</si>
  <si>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</si>
  <si>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</si>
  <si>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</si>
  <si>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</si>
  <si>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</si>
  <si>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</si>
  <si>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</si>
  <si>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</si>
  <si>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</si>
  <si>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</si>
  <si>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</si>
  <si>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</si>
  <si>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</si>
  <si>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</si>
  <si>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</si>
  <si>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</si>
  <si>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</si>
  <si>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</si>
  <si>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</si>
  <si>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</si>
  <si>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</si>
  <si>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</si>
  <si>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</si>
  <si>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</si>
  <si>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</si>
  <si>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</si>
  <si>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</si>
  <si>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</si>
  <si>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</si>
  <si>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</si>
  <si>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</si>
  <si>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</si>
  <si>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</si>
  <si>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</si>
  <si>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</si>
  <si>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</si>
  <si>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</si>
  <si>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</si>
  <si>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</si>
  <si>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</si>
  <si>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</si>
  <si>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</si>
  <si>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</si>
  <si>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</si>
  <si>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</si>
  <si>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</si>
  <si>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</si>
  <si>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</si>
  <si>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</si>
  <si>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</si>
  <si>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</si>
  <si>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</si>
  <si>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</si>
  <si>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</si>
  <si>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</si>
  <si>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</si>
  <si>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</si>
  <si>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</si>
  <si>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</si>
  <si>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</si>
  <si>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</si>
  <si>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</si>
  <si>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</si>
  <si>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</si>
  <si>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</si>
  <si>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</si>
  <si>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</si>
  <si>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</si>
  <si>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</si>
  <si>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</si>
  <si>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</si>
  <si>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</si>
  <si>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</si>
  <si>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</si>
  <si>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</si>
  <si>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</si>
  <si>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</si>
  <si>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</si>
  <si>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</si>
  <si>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</si>
  <si>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</si>
  <si>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</si>
  <si>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</si>
  <si>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</si>
  <si>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</si>
  <si>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</si>
  <si>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</si>
  <si>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</si>
  <si>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</si>
  <si>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</si>
  <si>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</si>
  <si>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</si>
  <si>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</si>
  <si>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</si>
  <si>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</si>
  <si>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</si>
  <si>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</si>
  <si>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</si>
  <si>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</si>
  <si>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</si>
  <si>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</si>
  <si>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</si>
  <si>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</si>
  <si>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</si>
  <si>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</si>
  <si>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</si>
  <si>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</si>
  <si>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</si>
  <si>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</si>
  <si>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</si>
  <si>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</si>
  <si>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</si>
  <si>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</si>
  <si>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</si>
  <si>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</si>
  <si>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</si>
  <si>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</si>
  <si>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</si>
  <si>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</si>
  <si>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</si>
  <si>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</si>
  <si>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</si>
  <si>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</si>
  <si>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</si>
  <si>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</si>
  <si>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</si>
  <si>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</si>
  <si>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</si>
  <si>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</si>
  <si>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</si>
  <si>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</si>
  <si>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</si>
  <si>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</si>
  <si>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</si>
  <si>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</si>
  <si>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</si>
  <si>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</si>
  <si>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</si>
  <si>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</si>
  <si>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</si>
  <si>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</si>
  <si>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</si>
  <si>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</si>
  <si>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</si>
  <si>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</si>
  <si>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</si>
  <si>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</si>
  <si>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</si>
  <si>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</si>
  <si>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</si>
  <si>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</si>
  <si>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</si>
  <si>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</si>
  <si>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</si>
  <si>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</si>
  <si>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</si>
  <si>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</si>
  <si>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</si>
  <si>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</si>
  <si>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</si>
  <si>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</si>
  <si>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</si>
  <si>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</si>
  <si>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</si>
  <si>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</si>
  <si>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</si>
  <si>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</si>
  <si>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</si>
  <si>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</si>
  <si>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</si>
  <si>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</si>
  <si>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</si>
  <si>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</si>
  <si>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</si>
  <si>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</si>
  <si>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</si>
  <si>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</si>
  <si>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</si>
  <si>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</si>
  <si>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</si>
  <si>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</si>
  <si>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</si>
  <si>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</si>
  <si>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</si>
  <si>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</si>
  <si>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</si>
  <si>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</si>
  <si>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</si>
  <si>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</si>
  <si>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</si>
  <si>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</si>
  <si>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</si>
  <si>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</si>
  <si>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</si>
  <si>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</si>
  <si>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</si>
  <si>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</si>
  <si>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</si>
  <si>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</si>
  <si>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</si>
  <si>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</si>
  <si>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</si>
  <si>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</si>
  <si>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</si>
  <si>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</si>
  <si>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</si>
  <si>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</si>
  <si>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</si>
  <si>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</si>
  <si>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</si>
  <si>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</si>
  <si>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</si>
  <si>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</si>
  <si>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</si>
  <si>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</si>
  <si>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</si>
  <si>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</si>
  <si>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</si>
  <si>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</si>
  <si>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</si>
  <si>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</si>
  <si>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</si>
  <si>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</si>
  <si>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</si>
  <si>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</si>
  <si>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</si>
  <si>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</si>
  <si>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</si>
  <si>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</si>
  <si>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</si>
  <si>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</si>
  <si>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</si>
  <si>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</si>
  <si>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</si>
  <si>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</si>
  <si>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</si>
  <si>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</si>
  <si>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</si>
  <si>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</si>
  <si>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</si>
  <si>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</si>
  <si>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</si>
  <si>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</si>
  <si>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</si>
  <si>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</si>
  <si>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</si>
  <si>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</si>
  <si>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</si>
  <si>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</si>
  <si>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</si>
  <si>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</si>
  <si>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</si>
  <si>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</si>
  <si>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</si>
  <si>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</si>
  <si>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</si>
  <si>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</si>
  <si>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</si>
  <si>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</si>
  <si>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</si>
  <si>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</si>
  <si>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</si>
  <si>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</si>
  <si>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</si>
  <si>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</si>
  <si>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</si>
  <si>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</si>
  <si>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</si>
  <si>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</si>
  <si>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</si>
  <si>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</si>
  <si>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</si>
  <si>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</si>
  <si>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</si>
  <si>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</si>
  <si>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</si>
  <si>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</si>
  <si>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</si>
  <si>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</si>
  <si>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</si>
  <si>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</si>
  <si>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</si>
  <si>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</si>
  <si>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</si>
  <si>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</si>
  <si>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</si>
  <si>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</si>
  <si>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</si>
  <si>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</si>
  <si>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</si>
  <si>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</si>
  <si>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</si>
  <si>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</si>
  <si>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</si>
  <si>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</si>
  <si>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</si>
  <si>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</si>
  <si>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</si>
  <si>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</si>
  <si>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</si>
  <si>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</si>
  <si>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</si>
  <si>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</si>
  <si>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</si>
  <si>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</si>
  <si>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</si>
  <si>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</si>
  <si>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</si>
  <si>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</si>
  <si>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</si>
  <si>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</si>
  <si>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</si>
  <si>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</si>
  <si>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</si>
  <si>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</si>
  <si>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</si>
  <si>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</si>
  <si>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</si>
  <si>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</si>
  <si>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</si>
  <si>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</si>
  <si>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</si>
  <si>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</si>
  <si>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</si>
  <si>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</si>
  <si>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</si>
  <si>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</si>
  <si>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</si>
  <si>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</si>
  <si>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</si>
  <si>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</si>
  <si>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</si>
  <si>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</si>
  <si>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</si>
  <si>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</si>
  <si>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</si>
  <si>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</si>
  <si>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</si>
  <si>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</si>
  <si>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</si>
  <si>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</si>
  <si>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</si>
  <si>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</si>
  <si>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</si>
  <si>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</si>
  <si>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</si>
  <si>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</si>
  <si>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</si>
  <si>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</si>
  <si>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</si>
  <si>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</si>
  <si>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</si>
  <si>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</si>
  <si>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</si>
  <si>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</si>
  <si>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</si>
  <si>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</si>
  <si>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</si>
  <si>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</si>
  <si>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</si>
  <si>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</si>
  <si>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</si>
  <si>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</si>
  <si>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</si>
  <si>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</si>
  <si>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</si>
  <si>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</si>
  <si>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</si>
  <si>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</si>
  <si>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</si>
  <si>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</si>
  <si>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</si>
  <si>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</si>
  <si>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</si>
  <si>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</si>
  <si>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</si>
  <si>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</si>
  <si>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</si>
  <si>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</si>
  <si>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</si>
  <si>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</si>
  <si>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</si>
  <si>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</si>
  <si>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</si>
  <si>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</si>
  <si>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</si>
  <si>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</si>
  <si>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</si>
  <si>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</si>
  <si>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</si>
  <si>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</si>
  <si>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</si>
  <si>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</si>
  <si>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</si>
  <si>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</si>
  <si>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</si>
  <si>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</si>
  <si>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</si>
  <si>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</si>
  <si>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</si>
  <si>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</si>
  <si>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</si>
  <si>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</si>
  <si>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</si>
  <si>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</si>
  <si>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</si>
  <si>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</si>
  <si>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</si>
  <si>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</si>
  <si>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</si>
  <si>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</si>
  <si>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</si>
  <si>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</si>
  <si>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</si>
  <si>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</si>
  <si>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</si>
  <si>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</si>
  <si>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</si>
  <si>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</si>
  <si>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</si>
  <si>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</si>
  <si>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</si>
  <si>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</si>
  <si>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</si>
  <si>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</si>
  <si>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</si>
  <si>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</si>
  <si>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</si>
  <si>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</si>
  <si>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</si>
  <si>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</si>
  <si>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</si>
  <si>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</si>
  <si>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</si>
  <si>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</si>
  <si>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</si>
  <si>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</si>
  <si>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</si>
  <si>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</si>
  <si>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</si>
  <si>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</si>
  <si>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</si>
  <si>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</si>
  <si>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</si>
  <si>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</si>
  <si>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</si>
  <si>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</si>
  <si>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</si>
  <si>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</si>
  <si>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</si>
  <si>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</si>
  <si>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</si>
  <si>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</si>
  <si>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</si>
  <si>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</si>
  <si>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</si>
  <si>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</si>
  <si>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</si>
  <si>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</si>
  <si>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</si>
  <si>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</si>
  <si>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</si>
  <si>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</si>
  <si>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</si>
  <si>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</si>
  <si>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</si>
  <si>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</si>
  <si>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</si>
  <si>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</si>
  <si>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</si>
  <si>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</si>
  <si>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</si>
  <si>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</si>
  <si>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</si>
  <si>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</si>
  <si>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</si>
  <si>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</si>
  <si>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</si>
  <si>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</si>
  <si>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</si>
  <si>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</si>
  <si>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</si>
  <si>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</si>
  <si>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</si>
  <si>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</si>
  <si>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</si>
  <si>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</si>
  <si>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</si>
  <si>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</si>
  <si>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</si>
  <si>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</si>
  <si>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</si>
  <si>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</si>
  <si>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</si>
  <si>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</si>
  <si>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</si>
  <si>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</si>
  <si>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</si>
  <si>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</si>
  <si>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</si>
  <si>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</si>
  <si>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</si>
  <si>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</si>
  <si>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</si>
  <si>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</si>
  <si>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</si>
  <si>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</si>
  <si>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</si>
  <si>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</si>
  <si>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</si>
  <si>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</si>
  <si>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</si>
  <si>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</si>
  <si>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</si>
  <si>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</si>
  <si>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</si>
  <si>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</si>
  <si>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</si>
  <si>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</si>
  <si>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</si>
  <si>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</si>
  <si>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</si>
  <si>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</si>
  <si>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</si>
  <si>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</si>
  <si>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</si>
  <si>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</si>
  <si>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</si>
  <si>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</si>
  <si>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</si>
  <si>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</si>
  <si>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</si>
  <si>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</si>
  <si>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</si>
  <si>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</si>
  <si>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</si>
  <si>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</si>
  <si>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</si>
  <si>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</si>
  <si>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</si>
  <si>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</si>
  <si>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</si>
  <si>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</si>
  <si>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</si>
  <si>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</si>
  <si>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</si>
  <si>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</si>
  <si>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</si>
  <si>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</si>
  <si>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</si>
  <si>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</si>
  <si>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</si>
  <si>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</si>
  <si>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</si>
  <si>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</si>
  <si>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</si>
  <si>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</si>
  <si>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</si>
  <si>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</si>
  <si>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</si>
  <si>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</si>
  <si>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</si>
  <si>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</si>
  <si>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</si>
  <si>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</si>
  <si>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</si>
  <si>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</si>
  <si>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</si>
  <si>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</si>
  <si>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</si>
  <si>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</si>
  <si>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</si>
  <si>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</si>
  <si>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</si>
  <si>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</si>
  <si>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</si>
  <si>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</si>
  <si>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</si>
  <si>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</si>
  <si>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</si>
  <si>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</si>
  <si>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</si>
  <si>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</si>
  <si>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</si>
  <si>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</si>
  <si>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</si>
  <si>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</si>
  <si>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</si>
  <si>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</si>
  <si>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</si>
  <si>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</si>
  <si>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</si>
  <si>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</si>
  <si>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</si>
  <si>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</si>
  <si>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</si>
  <si>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</si>
  <si>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</si>
  <si>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</si>
  <si>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</si>
  <si>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</si>
  <si>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</si>
  <si>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</si>
  <si>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</si>
  <si>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</si>
  <si>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</si>
  <si>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</si>
  <si>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</si>
  <si>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</si>
  <si>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</si>
  <si>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</si>
  <si>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</si>
  <si>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</si>
  <si>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</si>
  <si>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</si>
  <si>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</si>
  <si>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</si>
  <si>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</si>
  <si>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</si>
  <si>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</si>
  <si>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</si>
  <si>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</si>
  <si>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</si>
  <si>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</si>
  <si>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</si>
  <si>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</si>
  <si>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</si>
  <si>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</si>
  <si>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</si>
  <si>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</si>
  <si>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</si>
  <si>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</si>
  <si>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</si>
  <si>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</si>
  <si>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</si>
  <si>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</si>
  <si>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</si>
  <si>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</si>
  <si>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</si>
  <si>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</si>
  <si>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</si>
  <si>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</si>
  <si>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</si>
  <si>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</si>
  <si>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</si>
  <si>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</si>
  <si>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</si>
  <si>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</si>
  <si>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</si>
  <si>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</si>
  <si>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</si>
  <si>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</si>
  <si>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</si>
  <si>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</si>
  <si>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</si>
  <si>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</si>
  <si>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</si>
  <si>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</si>
  <si>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</si>
  <si>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</si>
  <si>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</si>
  <si>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</si>
  <si>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</si>
  <si>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</si>
  <si>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</si>
  <si>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</si>
  <si>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</si>
  <si>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</si>
  <si>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</si>
  <si>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</si>
  <si>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</si>
  <si>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</si>
  <si>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</si>
  <si>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</si>
  <si>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</si>
  <si>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</si>
  <si>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</si>
  <si>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</si>
  <si>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</si>
  <si>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</si>
  <si>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</si>
  <si>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</si>
  <si>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</si>
  <si>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</si>
  <si>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</si>
  <si>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</si>
  <si>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</si>
  <si>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</si>
  <si>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</si>
  <si>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</si>
  <si>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</si>
  <si>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</si>
  <si>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</si>
  <si>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</si>
  <si>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</si>
  <si>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</si>
  <si>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</si>
  <si>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</si>
  <si>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</si>
  <si>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</si>
  <si>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</si>
  <si>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</si>
  <si>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</si>
  <si>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</si>
  <si>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</si>
  <si>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</si>
  <si>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</si>
  <si>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</si>
  <si>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</si>
  <si>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</si>
  <si>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</si>
  <si>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</si>
  <si>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</si>
  <si>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</si>
  <si>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</si>
  <si>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</si>
  <si>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</si>
  <si>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</si>
  <si>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</si>
  <si>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</si>
  <si>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</si>
  <si>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</si>
  <si>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</si>
  <si>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</si>
  <si>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</si>
  <si>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</si>
  <si>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</si>
  <si>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</si>
  <si>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</si>
  <si>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</si>
  <si>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</si>
  <si>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</si>
  <si>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</si>
  <si>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</si>
  <si>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</si>
  <si>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</si>
  <si>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</si>
  <si>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</si>
  <si>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</si>
  <si>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</si>
  <si>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</si>
  <si>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</si>
  <si>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</si>
  <si>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</si>
  <si>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</si>
  <si>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</si>
  <si>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</si>
  <si>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</si>
  <si>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</si>
  <si>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</si>
  <si>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</si>
  <si>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</si>
  <si>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</si>
  <si>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</si>
  <si>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</si>
  <si>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</si>
  <si>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</si>
  <si>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</si>
  <si>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</si>
  <si>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</si>
  <si>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</si>
  <si>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</si>
  <si>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</si>
  <si>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</si>
  <si>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</si>
  <si>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</si>
  <si>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</si>
  <si>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</si>
  <si>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</si>
  <si>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</si>
  <si>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</si>
  <si>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</si>
  <si>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</si>
  <si>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</si>
  <si>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</si>
  <si>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</si>
  <si>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</si>
  <si>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</si>
  <si>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</si>
  <si>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</si>
  <si>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</si>
  <si>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</si>
  <si>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</si>
  <si>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</si>
  <si>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</si>
  <si>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</si>
  <si>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</si>
  <si>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</si>
  <si>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</si>
  <si>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</si>
  <si>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</si>
  <si>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</si>
  <si>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</si>
  <si>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</si>
  <si>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</si>
  <si>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</si>
  <si>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</si>
  <si>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</si>
  <si>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</si>
  <si>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</si>
  <si>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</si>
  <si>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</si>
  <si>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</si>
  <si>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</si>
  <si>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</si>
  <si>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</si>
  <si>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</si>
  <si>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</si>
  <si>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</si>
  <si>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</si>
  <si>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</si>
  <si>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</si>
  <si>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</si>
  <si>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</si>
  <si>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</si>
  <si>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</si>
  <si>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</si>
  <si>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</si>
  <si>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</si>
  <si>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</si>
  <si>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</si>
  <si>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</si>
  <si>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</si>
  <si>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</si>
  <si>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</si>
  <si>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</si>
  <si>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</si>
  <si>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</si>
  <si>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</si>
  <si>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</si>
  <si>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</si>
  <si>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</si>
  <si>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</si>
  <si>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</si>
  <si>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</si>
  <si>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</si>
  <si>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</si>
  <si>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</si>
  <si>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</si>
  <si>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</si>
  <si>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</si>
  <si>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</si>
  <si>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</si>
  <si>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</si>
  <si>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</si>
  <si>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</si>
  <si>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</si>
  <si>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</si>
  <si>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</si>
  <si>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</si>
  <si>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</si>
  <si>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</si>
  <si>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</si>
  <si>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</si>
  <si>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</si>
  <si>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</si>
  <si>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</si>
  <si>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</si>
  <si>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</si>
  <si>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</si>
  <si>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</si>
  <si>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</si>
  <si>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</si>
  <si>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</si>
  <si>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</si>
  <si>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</si>
  <si>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</si>
  <si>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</si>
  <si>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</si>
  <si>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</si>
  <si>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</si>
  <si>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</si>
  <si>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</si>
  <si>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</si>
  <si>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</si>
  <si>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</si>
  <si>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</si>
  <si>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</si>
  <si>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</si>
  <si>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</si>
  <si>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</si>
  <si>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</si>
  <si>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</si>
  <si>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</si>
  <si>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</si>
  <si>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</si>
  <si>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</si>
  <si>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</si>
  <si>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</si>
  <si>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</si>
  <si>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</si>
  <si>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</si>
  <si>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</si>
  <si>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</si>
  <si>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</si>
  <si>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</si>
  <si>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</si>
  <si>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</si>
  <si>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</si>
  <si>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</si>
  <si>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</si>
  <si>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</si>
  <si>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</si>
  <si>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</si>
  <si>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</si>
  <si>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</si>
  <si>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</si>
  <si>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</si>
  <si>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</si>
  <si>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</si>
  <si>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</si>
  <si>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</si>
  <si>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</si>
  <si>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</si>
  <si>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</si>
  <si>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</si>
  <si>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</si>
  <si>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</si>
  <si>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</si>
  <si>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</si>
  <si>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</si>
  <si>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</si>
  <si>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</si>
  <si>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</si>
  <si>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</si>
  <si>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</si>
  <si>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</si>
  <si>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</si>
  <si>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</si>
  <si>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</si>
  <si>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</si>
  <si>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</si>
  <si>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</si>
  <si>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</si>
  <si>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</si>
  <si>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</si>
  <si>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</si>
  <si>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</si>
  <si>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</si>
  <si>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</si>
  <si>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</si>
  <si>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</si>
  <si>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</si>
  <si>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</si>
  <si>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</si>
  <si>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</si>
  <si>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</si>
  <si>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</si>
  <si>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</si>
  <si>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</si>
  <si>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</si>
  <si>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</si>
  <si>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</si>
  <si>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</si>
  <si>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</si>
  <si>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</si>
  <si>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</si>
  <si>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</si>
  <si>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</si>
  <si>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</si>
  <si>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</si>
  <si>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</si>
  <si>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</si>
  <si>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</si>
  <si>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</si>
  <si>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</si>
  <si>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</si>
  <si>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</si>
  <si>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</si>
  <si>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</si>
  <si>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</si>
  <si>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</si>
  <si>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</si>
  <si>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</si>
  <si>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</si>
  <si>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</si>
  <si>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</si>
  <si>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</si>
  <si>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</si>
  <si>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</si>
  <si>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</si>
  <si>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</si>
  <si>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</si>
  <si>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</si>
  <si>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</si>
  <si>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</si>
  <si>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</si>
  <si>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</si>
  <si>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</si>
  <si>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</si>
  <si>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</si>
  <si>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</si>
  <si>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</si>
  <si>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</si>
  <si>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</si>
  <si>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</si>
  <si>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</si>
  <si>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</si>
  <si>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</si>
  <si>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</si>
  <si>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</si>
  <si>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</si>
  <si>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</si>
  <si>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</si>
  <si>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</si>
  <si>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</si>
  <si>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</si>
  <si>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</si>
  <si>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</si>
  <si>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</si>
  <si>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</si>
  <si>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</si>
  <si>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</si>
  <si>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</si>
  <si>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</si>
  <si>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</si>
  <si>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</si>
  <si>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</si>
  <si>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</si>
  <si>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</si>
  <si>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</si>
  <si>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</si>
  <si>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</si>
  <si>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</si>
  <si>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</si>
  <si>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</si>
  <si>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</si>
  <si>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</si>
  <si>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</si>
  <si>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</si>
  <si>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</si>
  <si>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</si>
  <si>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</si>
  <si>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</si>
  <si>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</si>
  <si>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</si>
  <si>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</si>
  <si>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</si>
  <si>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</si>
  <si>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</si>
  <si>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</si>
  <si>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</si>
  <si>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</si>
  <si>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</si>
  <si>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</si>
  <si>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</si>
  <si>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</si>
  <si>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</si>
  <si>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</si>
  <si>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</si>
  <si>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</si>
  <si>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</si>
  <si>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</si>
  <si>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</si>
  <si>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</si>
  <si>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</si>
  <si>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</si>
  <si>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</si>
  <si>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</si>
  <si>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</si>
  <si>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</si>
  <si>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</si>
  <si>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</si>
  <si>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</si>
  <si>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</si>
  <si>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</si>
  <si>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</si>
  <si>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</si>
  <si>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</si>
  <si>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</si>
  <si>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</si>
  <si>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</si>
  <si>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</si>
  <si>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</si>
  <si>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</si>
  <si>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</si>
  <si>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</si>
  <si>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</si>
  <si>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</si>
  <si>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</si>
  <si>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</si>
  <si>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</si>
  <si>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</si>
  <si>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</si>
  <si>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</si>
  <si>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</si>
  <si>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</si>
  <si>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</si>
  <si>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</si>
  <si>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</si>
  <si>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</si>
  <si>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</si>
  <si>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</si>
  <si>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</si>
  <si>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</si>
  <si>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</si>
  <si>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</si>
  <si>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</si>
  <si>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</si>
  <si>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</si>
  <si>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</si>
  <si>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</si>
  <si>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</si>
  <si>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</si>
  <si>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</si>
  <si>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</si>
  <si>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</si>
  <si>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</si>
  <si>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</si>
  <si>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</si>
  <si>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</si>
  <si>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</si>
  <si>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</si>
  <si>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</si>
  <si>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</si>
  <si>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</si>
  <si>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</si>
  <si>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</si>
  <si>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</si>
  <si>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</si>
  <si>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</si>
  <si>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</si>
  <si>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</si>
  <si>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</si>
  <si>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</si>
  <si>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</si>
  <si>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</si>
  <si>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</si>
  <si>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</si>
  <si>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</si>
  <si>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</si>
  <si>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</si>
  <si>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</si>
  <si>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</si>
  <si>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</si>
  <si>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</si>
  <si>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</si>
  <si>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</si>
  <si>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</si>
  <si>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</si>
  <si>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</si>
  <si>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</si>
  <si>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</si>
  <si>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</si>
  <si>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</si>
  <si>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</si>
  <si>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</si>
  <si>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</si>
  <si>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</si>
  <si>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</si>
  <si>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</si>
  <si>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</si>
  <si>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</si>
  <si>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</si>
  <si>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</si>
  <si>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</si>
  <si>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</si>
  <si>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</si>
  <si>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</si>
  <si>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</si>
  <si>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</si>
  <si>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</si>
  <si>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</si>
  <si>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</si>
  <si>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</si>
  <si>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</si>
  <si>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</si>
  <si>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</si>
  <si>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</si>
  <si>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</si>
  <si>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</si>
  <si>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</si>
  <si>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</si>
  <si>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</si>
  <si>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</si>
  <si>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</si>
  <si>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</si>
  <si>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</si>
  <si>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</si>
  <si>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</si>
  <si>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</si>
  <si>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</si>
  <si>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</si>
  <si>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</si>
  <si>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</si>
  <si>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</si>
  <si>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</si>
  <si>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</si>
  <si>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</si>
  <si>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</si>
  <si>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</si>
  <si>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</si>
  <si>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</si>
  <si>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</si>
  <si>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</si>
  <si>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</si>
  <si>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</si>
  <si>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</si>
  <si>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</si>
  <si>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</si>
  <si>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</si>
  <si>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</si>
  <si>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</si>
  <si>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</si>
  <si>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</si>
  <si>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</si>
  <si>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</si>
  <si>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</si>
  <si>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</si>
  <si>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</si>
  <si>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</si>
  <si>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</si>
  <si>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</si>
  <si>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</si>
  <si>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</si>
  <si>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</si>
  <si>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</si>
  <si>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</si>
  <si>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</si>
  <si>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</si>
  <si>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</si>
  <si>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</si>
  <si>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</si>
  <si>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</si>
  <si>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</si>
  <si>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</si>
  <si>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</si>
  <si>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</si>
  <si>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</si>
  <si>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</si>
  <si>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</si>
  <si>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</si>
  <si>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</si>
  <si>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</si>
  <si>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</si>
  <si>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</si>
  <si>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</si>
  <si>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</si>
  <si>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</si>
  <si>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</si>
  <si>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</si>
  <si>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</si>
  <si>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</si>
  <si>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</si>
  <si>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</si>
  <si>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</si>
  <si>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</si>
  <si>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</si>
  <si>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</si>
  <si>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</si>
  <si>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</si>
  <si>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</si>
  <si>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</si>
  <si>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</si>
  <si>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</si>
  <si>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</si>
  <si>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</si>
  <si>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</si>
  <si>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</si>
  <si>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</si>
  <si>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</si>
  <si>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</si>
  <si>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</si>
  <si>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</si>
  <si>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</si>
  <si>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</si>
  <si>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</si>
  <si>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</si>
  <si>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</si>
  <si>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</si>
  <si>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</si>
  <si>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</si>
  <si>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</si>
  <si>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</si>
  <si>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</si>
  <si>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</si>
  <si>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</si>
  <si>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</si>
  <si>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</si>
  <si>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</si>
  <si>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</si>
  <si>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</si>
  <si>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</si>
  <si>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</si>
  <si>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</si>
  <si>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</si>
  <si>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</si>
  <si>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</si>
  <si>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</si>
  <si>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</si>
  <si>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</si>
  <si>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</si>
  <si>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</si>
  <si>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</si>
  <si>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</si>
  <si>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</si>
  <si>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</si>
  <si>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</si>
  <si>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</si>
  <si>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</si>
  <si>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</si>
  <si>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</si>
  <si>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</si>
  <si>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</si>
  <si>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</si>
  <si>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</si>
  <si>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</si>
  <si>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</si>
  <si>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</si>
  <si>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</si>
  <si>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</si>
  <si>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</si>
  <si>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</si>
  <si>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</si>
  <si>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</si>
  <si>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</si>
  <si>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</si>
  <si>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</si>
  <si>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</si>
  <si>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</si>
  <si>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</si>
  <si>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</si>
  <si>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</si>
  <si>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</si>
  <si>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</si>
  <si>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</si>
  <si>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</si>
  <si>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</si>
  <si>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</si>
  <si>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</si>
  <si>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</si>
  <si>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</si>
  <si>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</si>
  <si>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</si>
  <si>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</si>
  <si>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</si>
  <si>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</si>
  <si>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</si>
  <si>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</si>
  <si>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</si>
  <si>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</si>
  <si>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</si>
  <si>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</si>
  <si>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</si>
  <si>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</si>
  <si>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</si>
  <si>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</si>
  <si>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</si>
  <si>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</si>
  <si>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</si>
  <si>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</si>
  <si>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</si>
  <si>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</si>
  <si>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</si>
  <si>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</si>
  <si>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</si>
  <si>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</si>
  <si>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</si>
  <si>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</si>
  <si>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</si>
  <si>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</si>
  <si>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</si>
  <si>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</si>
  <si>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</si>
  <si>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</si>
  <si>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</si>
  <si>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</si>
  <si>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</si>
  <si>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</si>
  <si>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</si>
  <si>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</si>
  <si>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</si>
  <si>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</si>
  <si>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</si>
  <si>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</si>
  <si>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</si>
  <si>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</si>
  <si>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</si>
  <si>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</si>
  <si>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</si>
  <si>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</si>
  <si>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</si>
  <si>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</si>
  <si>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</si>
  <si>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</si>
  <si>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</si>
  <si>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</si>
  <si>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</si>
  <si>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</si>
  <si>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</si>
  <si>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</si>
  <si>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</si>
  <si>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</si>
  <si>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</si>
  <si>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</si>
  <si>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</si>
  <si>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</si>
  <si>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</si>
  <si>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</si>
  <si>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</si>
  <si>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</si>
  <si>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</si>
  <si>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</si>
  <si>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</si>
  <si>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</si>
  <si>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</si>
  <si>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</si>
  <si>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</si>
  <si>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</si>
  <si>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</si>
  <si>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</si>
  <si>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</si>
  <si>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</si>
  <si>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</si>
  <si>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</si>
  <si>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</si>
  <si>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</si>
  <si>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</si>
  <si>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</si>
  <si>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</si>
  <si>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</si>
  <si>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</si>
  <si>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</si>
  <si>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</si>
  <si>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</si>
  <si>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</si>
  <si>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</si>
  <si>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</si>
  <si>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</si>
  <si>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</si>
  <si>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</si>
  <si>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</si>
  <si>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</si>
  <si>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</si>
  <si>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</si>
  <si>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</si>
  <si>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</si>
  <si>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</si>
  <si>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</si>
  <si>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</si>
  <si>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</si>
  <si>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</si>
  <si>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</si>
  <si>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</si>
  <si>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</si>
  <si>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</si>
  <si>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</si>
  <si>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</si>
  <si>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</si>
  <si>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</si>
  <si>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</si>
  <si>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</si>
  <si>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</si>
  <si>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</si>
  <si>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</si>
  <si>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</si>
  <si>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</si>
  <si>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</si>
  <si>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</si>
  <si>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</si>
  <si>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</si>
  <si>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</si>
  <si>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</si>
  <si>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</si>
  <si>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</si>
  <si>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</si>
  <si>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</si>
  <si>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</si>
  <si>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</si>
  <si>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</si>
  <si>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</si>
  <si>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</si>
  <si>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</si>
  <si>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</si>
  <si>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</si>
  <si>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</si>
  <si>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</si>
  <si>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</si>
  <si>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</si>
  <si>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</si>
  <si>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</si>
  <si>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</si>
  <si>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</si>
  <si>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</si>
  <si>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</si>
  <si>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</si>
  <si>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</si>
  <si>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</si>
  <si>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</si>
  <si>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</si>
  <si>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</si>
  <si>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</si>
  <si>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</si>
  <si>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</si>
  <si>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</si>
  <si>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</si>
  <si>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</si>
  <si>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</si>
  <si>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</si>
  <si>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</si>
  <si>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</si>
  <si>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</si>
  <si>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</si>
  <si>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</si>
  <si>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</si>
  <si>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</si>
  <si>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</si>
  <si>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</si>
  <si>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</si>
  <si>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</si>
  <si>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</si>
  <si>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</si>
  <si>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</si>
  <si>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</si>
  <si>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</si>
  <si>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</si>
  <si>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</si>
  <si>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</si>
  <si>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</si>
  <si>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</si>
  <si>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</si>
  <si>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</si>
  <si>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</si>
  <si>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</si>
  <si>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</si>
  <si>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</si>
  <si>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</si>
  <si>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</si>
  <si>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</si>
  <si>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</si>
  <si>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</si>
  <si>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</si>
  <si>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</si>
  <si>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</si>
  <si>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</si>
  <si>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</si>
  <si>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</si>
  <si>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</si>
  <si>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</si>
  <si>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</si>
  <si>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</si>
  <si>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</si>
  <si>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</si>
  <si>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</si>
  <si>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</si>
  <si>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</si>
  <si>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</si>
  <si>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</si>
  <si>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</si>
  <si>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</si>
  <si>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</si>
  <si>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</si>
  <si>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</si>
  <si>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</si>
  <si>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</si>
  <si>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</si>
  <si>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</si>
  <si>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</si>
  <si>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</si>
  <si>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</si>
  <si>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</si>
  <si>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</si>
  <si>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</si>
  <si>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</si>
  <si>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</si>
  <si>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</si>
  <si>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</si>
  <si>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</si>
  <si>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</si>
  <si>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</si>
  <si>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</si>
  <si>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</si>
  <si>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</si>
  <si>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</si>
  <si>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</si>
  <si>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</si>
  <si>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</si>
  <si>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</si>
  <si>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</si>
  <si>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</si>
  <si>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</si>
  <si>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</si>
  <si>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</si>
  <si>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</si>
  <si>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</si>
  <si>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</si>
  <si>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</si>
  <si>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</si>
  <si>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</si>
  <si>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</si>
  <si>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</si>
  <si>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</si>
  <si>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</si>
  <si>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</si>
  <si>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</si>
  <si>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</si>
  <si>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</si>
  <si>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</si>
  <si>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</si>
  <si>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</si>
  <si>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</si>
  <si>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</si>
  <si>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</si>
  <si>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</si>
  <si>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</si>
  <si>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</si>
  <si>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</si>
  <si>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</si>
  <si>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</si>
  <si>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</si>
  <si>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</si>
  <si>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</si>
  <si>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</si>
  <si>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</si>
  <si>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</si>
  <si>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</si>
  <si>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</si>
  <si>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</si>
  <si>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</si>
  <si>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</si>
  <si>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</si>
  <si>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</si>
  <si>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</si>
  <si>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</si>
  <si>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</si>
  <si>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</si>
  <si>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</si>
  <si>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</si>
  <si>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</si>
  <si>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</si>
  <si>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</si>
  <si>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</si>
  <si>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</si>
  <si>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</si>
  <si>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</si>
  <si>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</si>
  <si>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</si>
  <si>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</si>
  <si>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</si>
  <si>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</si>
  <si>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</si>
  <si>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</si>
  <si>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</si>
  <si>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</si>
  <si>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</si>
  <si>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</si>
  <si>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</si>
  <si>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</si>
  <si>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</si>
  <si>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</si>
  <si>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</si>
  <si>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</si>
  <si>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</si>
  <si>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</si>
  <si>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</si>
  <si>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</si>
  <si>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</si>
  <si>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</si>
  <si>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</si>
  <si>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</si>
  <si>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</si>
  <si>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</si>
  <si>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</si>
  <si>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</si>
  <si>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</si>
  <si>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</si>
  <si>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</si>
  <si>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</si>
  <si>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</si>
  <si>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</si>
  <si>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</si>
  <si>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</si>
  <si>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</si>
  <si>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</si>
  <si>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</si>
  <si>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</si>
  <si>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</si>
  <si>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</si>
  <si>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</si>
  <si>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</si>
  <si>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</si>
  <si>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</si>
  <si>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</si>
  <si>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</si>
  <si>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</si>
  <si>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</si>
  <si>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</si>
  <si>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</si>
  <si>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</si>
  <si>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</si>
  <si>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</si>
  <si>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</si>
  <si>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</si>
  <si>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</si>
  <si>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</si>
  <si>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</si>
  <si>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</si>
  <si>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</si>
  <si>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</si>
  <si>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</si>
  <si>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</si>
  <si>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</si>
  <si>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</si>
  <si>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</si>
  <si>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</si>
  <si>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</si>
  <si>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</si>
  <si>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</si>
  <si>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</si>
  <si>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</si>
  <si>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</si>
  <si>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</si>
  <si>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</si>
  <si>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</si>
  <si>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</si>
  <si>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</si>
  <si>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</si>
  <si>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</si>
  <si>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</si>
  <si>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</si>
  <si>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</si>
  <si>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</si>
  <si>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</si>
  <si>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</si>
  <si>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</si>
  <si>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</si>
  <si>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</si>
  <si>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</si>
  <si>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</si>
  <si>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</si>
  <si>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</si>
  <si>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</si>
  <si>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</si>
  <si>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</si>
  <si>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</si>
  <si>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</si>
  <si>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</si>
  <si>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</si>
  <si>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</si>
  <si>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</si>
  <si>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</si>
  <si>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</si>
  <si>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</si>
  <si>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</si>
  <si>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</si>
  <si>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</si>
  <si>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</si>
  <si>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</si>
  <si>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</si>
  <si>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</si>
  <si>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</si>
  <si>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</si>
  <si>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</si>
  <si>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</si>
  <si>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</si>
  <si>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</si>
  <si>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</si>
  <si>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</si>
  <si>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</si>
  <si>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</si>
  <si>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</si>
  <si>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</si>
  <si>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</si>
  <si>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</si>
  <si>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</si>
  <si>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</si>
  <si>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</si>
  <si>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</si>
  <si>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</si>
  <si>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</si>
  <si>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</si>
  <si>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</si>
  <si>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</si>
  <si>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</si>
  <si>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</si>
  <si>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</si>
  <si>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</si>
  <si>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</si>
  <si>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</si>
  <si>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</si>
  <si>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</si>
  <si>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</si>
  <si>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</si>
  <si>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</si>
  <si>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</si>
  <si>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</si>
  <si>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</si>
  <si>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</si>
  <si>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</si>
  <si>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</si>
  <si>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</si>
  <si>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</si>
  <si>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</si>
  <si>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</si>
  <si>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</si>
  <si>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</si>
  <si>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</si>
  <si>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</si>
  <si>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</si>
  <si>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</si>
  <si>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</si>
  <si>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</si>
  <si>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</si>
  <si>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</si>
  <si>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</si>
  <si>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</si>
  <si>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</si>
  <si>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</si>
  <si>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</si>
  <si>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</si>
  <si>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</si>
  <si>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</si>
  <si>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</si>
  <si>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</si>
  <si>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</si>
  <si>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</si>
  <si>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</si>
  <si>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</si>
  <si>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</si>
  <si>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</si>
  <si>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</si>
  <si>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</si>
  <si>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</si>
  <si>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</si>
  <si>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</si>
  <si>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</si>
  <si>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</si>
  <si>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</si>
  <si>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</si>
  <si>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</si>
  <si>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</si>
  <si>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</si>
  <si>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</si>
  <si>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</si>
  <si>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</si>
  <si>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</si>
  <si>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</si>
  <si>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</si>
  <si>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</si>
  <si>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</si>
  <si>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</si>
  <si>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</si>
  <si>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</si>
  <si>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</si>
  <si>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</si>
  <si>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</si>
  <si>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</si>
  <si>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</si>
  <si>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</si>
  <si>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</si>
  <si>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</si>
  <si>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</si>
  <si>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</si>
  <si>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</si>
  <si>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</si>
  <si>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</si>
  <si>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</si>
  <si>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</si>
  <si>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</si>
  <si>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</si>
  <si>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</si>
  <si>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</si>
  <si>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</si>
  <si>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</si>
  <si>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</si>
  <si>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</si>
  <si>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</si>
  <si>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</si>
  <si>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</si>
  <si>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</si>
  <si>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</si>
  <si>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</si>
  <si>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</si>
  <si>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</si>
  <si>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</si>
  <si>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</si>
  <si>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</si>
  <si>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</si>
  <si>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</si>
  <si>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</si>
  <si>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</si>
  <si>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</si>
  <si>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</si>
  <si>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</si>
  <si>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</si>
  <si>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</si>
  <si>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</si>
  <si>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</si>
  <si>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</si>
  <si>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</si>
  <si>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</si>
  <si>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</si>
  <si>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</si>
  <si>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</si>
  <si>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</si>
  <si>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</si>
  <si>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</si>
  <si>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</si>
  <si>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</si>
  <si>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</si>
  <si>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</si>
  <si>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</si>
  <si>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</si>
  <si>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</si>
  <si>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</si>
  <si>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</si>
  <si>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</si>
  <si>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</si>
  <si>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</si>
  <si>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</si>
  <si>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</si>
  <si>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</si>
  <si>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</si>
  <si>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</si>
  <si>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</si>
  <si>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</si>
  <si>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</si>
  <si>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</si>
  <si>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</si>
  <si>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</si>
  <si>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</si>
  <si>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</si>
  <si>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</si>
  <si>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</si>
  <si>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</si>
  <si>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</si>
  <si>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</si>
  <si>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</si>
  <si>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</si>
  <si>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</si>
  <si>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</si>
  <si>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</si>
  <si>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</si>
  <si>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</si>
  <si>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</si>
  <si>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</si>
  <si>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</si>
  <si>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</si>
  <si>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</si>
  <si>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</si>
  <si>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</si>
  <si>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</si>
  <si>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</si>
  <si>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</si>
  <si>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</si>
  <si>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</si>
  <si>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</si>
  <si>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</si>
  <si>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</si>
  <si>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</si>
  <si>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</si>
  <si>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</si>
  <si>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</si>
  <si>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</si>
  <si>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</si>
  <si>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</si>
  <si>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</si>
  <si>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</si>
  <si>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</si>
  <si>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</si>
  <si>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</si>
  <si>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</si>
  <si>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</si>
  <si>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</si>
  <si>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</si>
  <si>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</si>
  <si>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</si>
  <si>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</si>
  <si>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</si>
  <si>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</si>
  <si>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</si>
  <si>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</si>
  <si>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</si>
  <si>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</si>
  <si>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</si>
  <si>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</si>
  <si>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</si>
  <si>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</si>
  <si>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</si>
  <si>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</si>
  <si>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</si>
  <si>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</si>
  <si>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</si>
  <si>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</si>
  <si>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</si>
  <si>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</si>
  <si>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</si>
  <si>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</si>
  <si>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</si>
  <si>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</si>
  <si>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</si>
  <si>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</si>
  <si>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</si>
  <si>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</si>
  <si>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</si>
  <si>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</si>
  <si>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</si>
  <si>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</si>
  <si>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</si>
  <si>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</si>
  <si>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</si>
  <si>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</si>
  <si>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</si>
  <si>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</si>
  <si>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</si>
  <si>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</si>
  <si>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</si>
  <si>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</si>
  <si>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</si>
  <si>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</si>
  <si>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</si>
  <si>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</si>
  <si>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</si>
  <si>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</si>
  <si>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</si>
  <si>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</si>
  <si>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</si>
  <si>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</si>
  <si>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</si>
  <si>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</si>
  <si>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</si>
  <si>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</si>
  <si>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</si>
  <si>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</si>
  <si>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</si>
  <si>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</si>
  <si>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</si>
  <si>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</si>
  <si>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</si>
  <si>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</si>
  <si>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</si>
  <si>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</si>
  <si>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</si>
  <si>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</si>
  <si>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</si>
  <si>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</si>
  <si>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</si>
  <si>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</si>
  <si>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</si>
  <si>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</si>
  <si>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</si>
  <si>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</si>
  <si>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</si>
  <si>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</si>
  <si>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</si>
  <si>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</si>
  <si>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</si>
  <si>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</si>
  <si>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</si>
  <si>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</si>
  <si>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</si>
  <si>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</si>
  <si>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</si>
  <si>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</si>
  <si>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</si>
  <si>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</si>
  <si>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</si>
  <si>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</si>
  <si>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</si>
  <si>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</si>
  <si>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</si>
  <si>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</si>
  <si>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</si>
  <si>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</si>
  <si>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</si>
  <si>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</si>
  <si>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</si>
  <si>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</si>
  <si>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</si>
  <si>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</si>
  <si>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</si>
  <si>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</si>
  <si>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</si>
  <si>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</si>
  <si>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</si>
  <si>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</si>
  <si>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</si>
  <si>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</si>
  <si>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</si>
  <si>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</si>
  <si>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</si>
  <si>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</si>
  <si>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</si>
  <si>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</si>
  <si>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</si>
  <si>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</si>
  <si>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</si>
  <si>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</si>
  <si>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</si>
  <si>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</si>
  <si>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</si>
  <si>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</si>
  <si>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</si>
  <si>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</si>
  <si>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</si>
  <si>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</si>
  <si>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</si>
  <si>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</si>
  <si>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</si>
  <si>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</si>
  <si>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</si>
  <si>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</si>
  <si>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</si>
  <si>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</si>
  <si>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</si>
  <si>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</si>
  <si>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</si>
  <si>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</si>
  <si>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</si>
  <si>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</si>
  <si>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</si>
  <si>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</si>
  <si>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</si>
  <si>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</si>
  <si>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</si>
  <si>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</si>
  <si>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</si>
  <si>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</si>
  <si>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</si>
  <si>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</si>
  <si>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</si>
  <si>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</si>
  <si>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</si>
  <si>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</si>
  <si>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</si>
  <si>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</si>
  <si>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</si>
  <si>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</si>
  <si>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</si>
  <si>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</si>
  <si>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</si>
  <si>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</si>
  <si>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</si>
  <si>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</si>
  <si>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</si>
  <si>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</si>
  <si>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</si>
  <si>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</si>
  <si>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</si>
  <si>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</si>
  <si>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</si>
  <si>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</si>
  <si>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</si>
  <si>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</si>
  <si>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</si>
  <si>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</si>
  <si>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</si>
  <si>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</si>
  <si>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</si>
  <si>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</si>
  <si>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</si>
  <si>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</si>
  <si>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</si>
  <si>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</si>
  <si>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</si>
  <si>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</si>
  <si>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</si>
  <si>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</si>
  <si>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</si>
  <si>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</si>
  <si>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</si>
  <si>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</si>
  <si>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</si>
  <si>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</si>
  <si>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</si>
  <si>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</si>
  <si>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</si>
  <si>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</si>
  <si>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</si>
  <si>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</si>
  <si>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</si>
  <si>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</si>
  <si>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</si>
  <si>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</si>
  <si>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</si>
  <si>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</si>
  <si>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</si>
  <si>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</si>
  <si>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</si>
  <si>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</si>
  <si>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</si>
  <si>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</si>
  <si>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</si>
  <si>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</si>
  <si>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</si>
  <si>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</si>
  <si>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</si>
  <si>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</si>
  <si>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</si>
  <si>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</si>
  <si>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</si>
  <si>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</si>
  <si>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</si>
  <si>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</si>
  <si>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</si>
  <si>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</si>
  <si>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</si>
  <si>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</si>
  <si>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</si>
  <si>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</si>
  <si>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</si>
  <si>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</si>
  <si>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</si>
  <si>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</si>
  <si>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</si>
  <si>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</si>
  <si>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</si>
  <si>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</si>
  <si>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</si>
  <si>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</si>
  <si>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</si>
  <si>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</si>
  <si>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</si>
  <si>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</si>
  <si>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</si>
  <si>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</si>
  <si>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</si>
  <si>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</si>
  <si>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</si>
  <si>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</si>
  <si>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</si>
  <si>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</si>
  <si>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</si>
  <si>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</si>
  <si>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</si>
  <si>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</si>
  <si>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</si>
  <si>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</si>
  <si>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</si>
  <si>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</si>
  <si>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</si>
  <si>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</si>
  <si>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</si>
  <si>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</si>
  <si>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</si>
  <si>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</si>
  <si>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</si>
  <si>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</si>
  <si>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</si>
  <si>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</si>
  <si>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</si>
  <si>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</si>
  <si>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</si>
  <si>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</si>
  <si>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</si>
  <si>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</si>
  <si>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</si>
  <si>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</si>
  <si>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</si>
  <si>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</si>
  <si>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</si>
  <si>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</si>
  <si>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</si>
  <si>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</si>
  <si>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</si>
  <si>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</si>
  <si>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</si>
  <si>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</si>
  <si>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</si>
  <si>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</si>
  <si>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</si>
  <si>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</si>
  <si>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</si>
  <si>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</si>
  <si>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</si>
  <si>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</si>
  <si>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</si>
  <si>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</si>
  <si>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</si>
  <si>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</si>
  <si>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</si>
  <si>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</si>
  <si>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</si>
  <si>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</si>
  <si>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</si>
  <si>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</si>
  <si>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</si>
  <si>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</si>
  <si>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</si>
  <si>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</si>
  <si>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</si>
  <si>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</si>
  <si>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</si>
  <si>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</si>
  <si>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</si>
  <si>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</si>
  <si>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</si>
  <si>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</si>
  <si>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</si>
  <si>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</si>
  <si>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</si>
  <si>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</si>
  <si>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</si>
  <si>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</si>
  <si>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</si>
  <si>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</si>
  <si>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</si>
  <si>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</si>
  <si>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</si>
  <si>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</si>
  <si>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</si>
  <si>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</si>
  <si>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</si>
  <si>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</si>
  <si>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</si>
  <si>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</si>
  <si>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</si>
  <si>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</si>
  <si>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</si>
  <si>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</si>
  <si>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</si>
  <si>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</si>
  <si>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</si>
  <si>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</si>
  <si>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</si>
  <si>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</si>
  <si>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</si>
  <si>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</si>
  <si>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</si>
  <si>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</si>
  <si>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</si>
  <si>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</si>
  <si>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</si>
  <si>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</si>
  <si>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</si>
  <si>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</si>
  <si>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</si>
  <si>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</si>
  <si>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</si>
  <si>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</si>
  <si>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</si>
  <si>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</si>
  <si>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</si>
  <si>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</si>
  <si>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</si>
  <si>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</si>
  <si>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</si>
  <si>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</si>
  <si>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</si>
  <si>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</si>
  <si>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</si>
  <si>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</si>
  <si>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</si>
  <si>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</si>
  <si>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</si>
  <si>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</si>
  <si>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</si>
  <si>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</si>
  <si>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</si>
  <si>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</si>
  <si>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</si>
  <si>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</si>
  <si>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</si>
  <si>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</si>
  <si>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</si>
  <si>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</si>
  <si>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</si>
  <si>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</si>
  <si>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</si>
  <si>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</si>
  <si>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</si>
  <si>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</si>
  <si>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</si>
  <si>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</si>
  <si>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</si>
  <si>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</si>
  <si>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</si>
  <si>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</si>
  <si>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</si>
  <si>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</si>
  <si>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</si>
  <si>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</si>
  <si>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</si>
  <si>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</si>
  <si>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</si>
  <si>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</si>
  <si>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</si>
  <si>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</si>
  <si>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</si>
  <si>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</si>
  <si>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</si>
  <si>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</si>
  <si>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</si>
  <si>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</si>
  <si>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</si>
  <si>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</si>
  <si>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</si>
  <si>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</si>
  <si>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</si>
  <si>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</si>
  <si>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</si>
  <si>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</si>
  <si>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</si>
  <si>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</si>
  <si>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</si>
  <si>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</si>
  <si>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</si>
  <si>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</si>
  <si>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</si>
  <si>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</si>
  <si>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</si>
  <si>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</si>
  <si>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</si>
  <si>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</si>
  <si>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</si>
  <si>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</si>
  <si>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</si>
  <si>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</si>
  <si>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</si>
  <si>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</si>
  <si>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</si>
  <si>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</si>
  <si>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</si>
  <si>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</si>
  <si>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</si>
  <si>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</si>
  <si>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</si>
  <si>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</si>
  <si>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</si>
  <si>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</si>
  <si>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</si>
  <si>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</si>
  <si>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</si>
  <si>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</si>
  <si>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</si>
  <si>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</si>
  <si>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</si>
  <si>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</si>
  <si>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</si>
  <si>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</si>
  <si>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</si>
  <si>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</si>
  <si>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</si>
  <si>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</si>
  <si>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</si>
  <si>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</si>
  <si>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</si>
  <si>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</si>
  <si>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</si>
  <si>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</si>
  <si>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</si>
  <si>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</si>
  <si>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</si>
  <si>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</si>
  <si>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</si>
  <si>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</si>
  <si>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</si>
  <si>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</si>
  <si>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</si>
  <si>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</si>
  <si>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</si>
  <si>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</si>
  <si>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</si>
  <si>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</si>
  <si>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</si>
  <si>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</si>
  <si>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</si>
  <si>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</si>
  <si>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</si>
  <si>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</si>
  <si>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</si>
  <si>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</si>
  <si>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</si>
  <si>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</si>
  <si>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</si>
  <si>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</si>
  <si>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</si>
  <si>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</si>
  <si>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</si>
  <si>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</si>
  <si>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</si>
  <si>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</si>
  <si>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</si>
  <si>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</si>
  <si>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</si>
  <si>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</si>
  <si>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</si>
  <si>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</si>
  <si>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</si>
  <si>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</si>
  <si>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</si>
  <si>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</si>
  <si>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</si>
  <si>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</si>
  <si>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</si>
  <si>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</si>
  <si>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</si>
  <si>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</si>
  <si>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</si>
  <si>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</si>
  <si>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</si>
  <si>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</si>
  <si>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</si>
  <si>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</si>
  <si>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</si>
  <si>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</si>
  <si>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</si>
  <si>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</si>
  <si>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</si>
  <si>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</si>
  <si>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</si>
  <si>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</si>
  <si>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</si>
  <si>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</si>
  <si>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</si>
  <si>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</si>
  <si>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</si>
  <si>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</si>
  <si>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</si>
  <si>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</si>
  <si>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</si>
  <si>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</si>
  <si>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</si>
  <si>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</si>
  <si>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</si>
  <si>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</si>
  <si>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</si>
  <si>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</si>
  <si>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</si>
  <si>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</si>
  <si>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</si>
  <si>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</si>
  <si>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</si>
  <si>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</si>
  <si>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</si>
  <si>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</si>
  <si>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</si>
  <si>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</si>
  <si>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</si>
  <si>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</si>
  <si>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</si>
  <si>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</si>
  <si>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</si>
  <si>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</si>
  <si>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</si>
  <si>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</si>
  <si>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</si>
  <si>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</si>
  <si>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</si>
  <si>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</si>
  <si>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</si>
  <si>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</si>
  <si>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</si>
  <si>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</si>
  <si>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</si>
  <si>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</si>
  <si>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</si>
  <si>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</si>
  <si>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</si>
  <si>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</si>
  <si>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</si>
  <si>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</si>
  <si>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</si>
  <si>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</si>
  <si>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</si>
  <si>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</si>
  <si>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</si>
  <si>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</si>
  <si>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</si>
  <si>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</si>
  <si>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</si>
  <si>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</si>
  <si>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</si>
  <si>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</si>
  <si>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</si>
  <si>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</si>
  <si>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</si>
  <si>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</si>
  <si>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</si>
  <si>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</si>
  <si>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</si>
  <si>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</si>
  <si>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</si>
  <si>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</si>
  <si>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</si>
  <si>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</si>
  <si>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</si>
  <si>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</si>
  <si>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</si>
  <si>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</si>
  <si>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</si>
  <si>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</si>
  <si>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</si>
  <si>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</si>
  <si>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</si>
  <si>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</si>
  <si>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</si>
  <si>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</si>
  <si>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</si>
  <si>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</si>
  <si>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</si>
  <si>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</si>
  <si>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</si>
  <si>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</si>
  <si>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</si>
  <si>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</si>
  <si>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</si>
  <si>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</si>
  <si>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</si>
  <si>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</si>
  <si>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</si>
  <si>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</si>
  <si>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</si>
  <si>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</si>
  <si>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</si>
  <si>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</si>
  <si>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</si>
  <si>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</si>
  <si>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</si>
  <si>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</si>
  <si>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</si>
  <si>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</si>
  <si>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</si>
  <si>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</si>
  <si>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</si>
  <si>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</si>
  <si>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</si>
  <si>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</si>
  <si>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</si>
  <si>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</si>
  <si>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</si>
  <si>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</si>
  <si>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</si>
  <si>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</si>
  <si>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</si>
  <si>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</si>
  <si>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</si>
  <si>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</si>
  <si>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</si>
  <si>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</si>
  <si>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</si>
  <si>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</si>
  <si>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</si>
  <si>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</si>
  <si>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</si>
  <si>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</si>
  <si>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</si>
  <si>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</si>
  <si>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</si>
  <si>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</si>
  <si>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</si>
  <si>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</si>
  <si>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</si>
  <si>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</si>
  <si>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</si>
  <si>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</si>
  <si>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</si>
  <si>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</si>
  <si>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</si>
  <si>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</si>
  <si>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</si>
  <si>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</si>
  <si>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</si>
  <si>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</si>
  <si>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</si>
  <si>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</si>
  <si>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</si>
  <si>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</si>
  <si>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</si>
  <si>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</si>
  <si>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</si>
  <si>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</si>
  <si>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</si>
  <si>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</si>
  <si>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</si>
  <si>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</si>
  <si>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</si>
  <si>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</si>
  <si>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</si>
  <si>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</si>
  <si>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</si>
  <si>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</si>
  <si>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</si>
  <si>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</si>
  <si>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</si>
  <si>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</si>
  <si>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</si>
  <si>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</si>
  <si>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</si>
  <si>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</si>
  <si>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</si>
  <si>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</si>
  <si>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</si>
  <si>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</si>
  <si>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</si>
  <si>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</si>
  <si>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</si>
  <si>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</si>
  <si>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</si>
  <si>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</si>
  <si>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</si>
  <si>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</si>
  <si>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</si>
  <si>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</si>
  <si>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</si>
  <si>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</si>
  <si>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</si>
  <si>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</si>
  <si>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</si>
  <si>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</si>
  <si>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</si>
  <si>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</si>
  <si>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</si>
  <si>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</si>
  <si>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</si>
  <si>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</si>
  <si>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</si>
  <si>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</si>
  <si>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</si>
  <si>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</si>
  <si>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</si>
  <si>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</si>
  <si>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</si>
  <si>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</si>
  <si>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</si>
  <si>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</si>
  <si>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</si>
  <si>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</si>
  <si>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</si>
  <si>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</si>
  <si>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</si>
  <si>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</si>
  <si>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</si>
  <si>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</si>
  <si>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</si>
  <si>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</si>
  <si>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</si>
  <si>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</si>
  <si>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</si>
  <si>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</si>
  <si>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</si>
  <si>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</si>
  <si>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</si>
  <si>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</si>
  <si>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</si>
  <si>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</si>
  <si>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</si>
  <si>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</si>
  <si>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</si>
  <si>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</si>
  <si>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</si>
  <si>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</si>
  <si>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</si>
  <si>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</si>
  <si>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</si>
  <si>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</si>
  <si>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</si>
  <si>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</si>
  <si>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</si>
  <si>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</si>
  <si>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</si>
  <si>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</si>
  <si>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</si>
  <si>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</si>
  <si>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</si>
  <si>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</si>
  <si>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</si>
  <si>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</si>
  <si>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</si>
  <si>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</si>
  <si>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</si>
  <si>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</si>
  <si>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</si>
  <si>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</si>
  <si>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</si>
  <si>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</si>
  <si>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</si>
  <si>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</si>
  <si>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</si>
  <si>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</si>
  <si>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</si>
  <si>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</si>
  <si>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</si>
  <si>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</si>
  <si>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</si>
  <si>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</si>
  <si>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</si>
  <si>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</si>
  <si>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</si>
  <si>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</si>
  <si>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</si>
  <si>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</si>
  <si>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</si>
  <si>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</si>
  <si>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</si>
  <si>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</si>
  <si>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</si>
  <si>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</si>
  <si>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</si>
  <si>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</si>
  <si>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</si>
  <si>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</si>
  <si>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</si>
  <si>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</si>
  <si>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</si>
  <si>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</si>
  <si>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</si>
  <si>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</si>
  <si>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</si>
  <si>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</si>
  <si>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</si>
  <si>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</si>
  <si>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</si>
  <si>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</si>
  <si>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</si>
  <si>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</si>
  <si>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</si>
  <si>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</si>
  <si>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</si>
  <si>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</si>
  <si>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</si>
  <si>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</si>
  <si>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</si>
  <si>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</si>
  <si>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</si>
  <si>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</si>
  <si>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</si>
  <si>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</si>
  <si>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</si>
  <si>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</si>
  <si>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</si>
  <si>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</si>
  <si>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</si>
  <si>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</si>
  <si>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</si>
  <si>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</si>
  <si>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</si>
  <si>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</si>
  <si>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</si>
  <si>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</si>
  <si>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</si>
  <si>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</si>
  <si>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</si>
  <si>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</si>
  <si>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</si>
  <si>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</si>
  <si>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</si>
  <si>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</si>
  <si>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</si>
  <si>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</si>
  <si>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</si>
  <si>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</si>
  <si>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</si>
  <si>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</si>
  <si>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</si>
  <si>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</si>
  <si>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</si>
  <si>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</si>
  <si>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</si>
  <si>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</si>
  <si>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</si>
  <si>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</si>
  <si>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</si>
  <si>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</si>
  <si>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</si>
  <si>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</si>
  <si>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</si>
  <si>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</si>
  <si>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</si>
  <si>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</si>
  <si>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</si>
  <si>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</si>
  <si>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</si>
  <si>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</si>
  <si>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</si>
  <si>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</si>
  <si>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</si>
  <si>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</si>
  <si>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</si>
  <si>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</si>
  <si>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</si>
  <si>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</si>
  <si>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</si>
  <si>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</si>
  <si>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</si>
  <si>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</si>
  <si>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</si>
  <si>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</si>
  <si>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</si>
  <si>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</si>
  <si>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</si>
  <si>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</si>
  <si>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</si>
  <si>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</si>
  <si>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</si>
  <si>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</si>
  <si>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</si>
  <si>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</si>
  <si>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</si>
  <si>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</si>
  <si>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</si>
  <si>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</si>
  <si>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</si>
  <si>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</si>
  <si>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</si>
  <si>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</si>
  <si>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</si>
  <si>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</si>
  <si>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</si>
  <si>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</si>
  <si>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</si>
  <si>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</si>
  <si>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</si>
  <si>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</si>
  <si>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</si>
  <si>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</si>
  <si>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</si>
  <si>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</si>
  <si>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</si>
  <si>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</si>
  <si>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</si>
  <si>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</si>
  <si>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</si>
  <si>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</si>
  <si>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</si>
  <si>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</si>
  <si>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</si>
  <si>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</si>
  <si>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</si>
  <si>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</si>
  <si>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</si>
  <si>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</si>
  <si>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</si>
  <si>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</si>
  <si>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</si>
  <si>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</si>
  <si>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</si>
  <si>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</si>
  <si>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</si>
  <si>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</si>
  <si>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</si>
  <si>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</si>
  <si>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</si>
  <si>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</si>
  <si>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</si>
  <si>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</si>
  <si>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</si>
  <si>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</si>
  <si>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</si>
  <si>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</si>
  <si>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</si>
  <si>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</si>
  <si>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</si>
  <si>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</si>
  <si>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</si>
  <si>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</si>
  <si>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</si>
  <si>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</si>
  <si>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</si>
  <si>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</si>
  <si>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</si>
  <si>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</si>
  <si>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</si>
  <si>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</si>
  <si>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</si>
  <si>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</si>
  <si>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</si>
  <si>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</si>
  <si>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</si>
  <si>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</si>
  <si>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</si>
  <si>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</si>
  <si>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</si>
  <si>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</si>
  <si>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</si>
  <si>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</si>
  <si>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</si>
  <si>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</si>
  <si>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</si>
  <si>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</si>
  <si>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</si>
  <si>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</si>
  <si>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</si>
  <si>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</si>
  <si>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</si>
  <si>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</si>
  <si>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</si>
  <si>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</si>
  <si>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</si>
  <si>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</si>
  <si>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</si>
  <si>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</si>
  <si>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</si>
  <si>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</si>
  <si>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</si>
  <si>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</si>
  <si>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</si>
  <si>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</si>
  <si>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</si>
  <si>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</si>
  <si>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</si>
  <si>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</si>
  <si>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</si>
  <si>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</si>
  <si>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</si>
  <si>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</si>
  <si>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</si>
  <si>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</si>
  <si>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</si>
  <si>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</si>
  <si>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</si>
  <si>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</si>
  <si>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</si>
  <si>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</si>
  <si>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</si>
  <si>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</si>
  <si>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</si>
  <si>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</si>
  <si>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</si>
  <si>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</si>
  <si>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</si>
  <si>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</si>
  <si>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</si>
  <si>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</si>
  <si>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</si>
  <si>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</si>
  <si>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</si>
  <si>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</si>
  <si>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</si>
  <si>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</si>
  <si>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</si>
  <si>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</si>
  <si>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</si>
  <si>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</si>
  <si>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</si>
  <si>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</si>
  <si>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</si>
  <si>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</si>
  <si>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</si>
  <si>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</si>
  <si>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</si>
  <si>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</si>
  <si>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</si>
  <si>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</si>
  <si>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</si>
  <si>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</si>
  <si>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</si>
  <si>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</si>
  <si>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</si>
  <si>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</si>
  <si>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</si>
  <si>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</si>
  <si>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</si>
  <si>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</si>
  <si>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</si>
  <si>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</si>
  <si>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</si>
  <si>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</si>
  <si>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</si>
  <si>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</si>
  <si>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</si>
  <si>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</si>
  <si>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</si>
  <si>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</si>
  <si>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</si>
  <si>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</si>
  <si>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</si>
  <si>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</si>
  <si>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</si>
  <si>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</si>
  <si>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</si>
  <si>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</si>
  <si>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</si>
  <si>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</si>
  <si>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</si>
  <si>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</si>
  <si>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</si>
  <si>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</si>
  <si>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</si>
  <si>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</si>
  <si>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</si>
  <si>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</si>
  <si>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</si>
  <si>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</si>
  <si>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</si>
  <si>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</si>
  <si>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</si>
  <si>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</si>
  <si>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</si>
  <si>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</si>
  <si>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</si>
  <si>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</si>
  <si>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</si>
  <si>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</si>
  <si>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</si>
  <si>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</si>
  <si>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</si>
  <si>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</si>
  <si>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</si>
  <si>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</si>
  <si>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</si>
  <si>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</si>
  <si>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</si>
  <si>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</si>
  <si>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</si>
  <si>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</si>
  <si>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</si>
  <si>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</si>
  <si>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</si>
  <si>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</si>
  <si>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</si>
  <si>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</si>
  <si>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</si>
  <si>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</si>
  <si>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</si>
  <si>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</si>
  <si>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</si>
  <si>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</si>
  <si>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</si>
  <si>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</si>
  <si>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</si>
  <si>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</si>
  <si>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</si>
  <si>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</si>
  <si>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</si>
  <si>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</si>
  <si>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</si>
  <si>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</si>
  <si>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</si>
  <si>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</si>
  <si>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</si>
  <si>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</si>
  <si>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</si>
  <si>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</si>
  <si>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</si>
  <si>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</si>
  <si>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</si>
  <si>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</si>
  <si>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</si>
  <si>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</si>
  <si>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</si>
  <si>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</si>
  <si>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</si>
  <si>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</si>
  <si>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</si>
  <si>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</si>
  <si>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</si>
  <si>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</si>
  <si>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</si>
  <si>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</si>
  <si>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</si>
  <si>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</si>
  <si>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</si>
  <si>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</si>
  <si>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</si>
  <si>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</si>
  <si>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</si>
  <si>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</si>
  <si>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</si>
  <si>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</si>
  <si>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</si>
  <si>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</si>
  <si>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</si>
  <si>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</si>
  <si>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</si>
  <si>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</si>
  <si>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</si>
  <si>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</si>
  <si>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</si>
  <si>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</si>
  <si>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</si>
  <si>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</si>
  <si>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</si>
  <si>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</si>
  <si>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</si>
  <si>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</si>
  <si>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</si>
  <si>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</si>
  <si>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</si>
  <si>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</si>
  <si>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</si>
  <si>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</si>
  <si>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</si>
  <si>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</si>
  <si>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</si>
  <si>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</si>
  <si>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</si>
  <si>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</si>
  <si>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</si>
  <si>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</si>
  <si>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</si>
  <si>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</si>
  <si>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</si>
  <si>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</si>
  <si>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</si>
  <si>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</si>
  <si>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</si>
  <si>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</si>
  <si>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</si>
  <si>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</si>
  <si>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</si>
  <si>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</si>
  <si>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</si>
  <si>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</si>
  <si>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</si>
  <si>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</si>
  <si>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</si>
  <si>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</si>
  <si>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</si>
  <si>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</si>
  <si>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</si>
  <si>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</si>
  <si>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</si>
  <si>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</si>
  <si>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</si>
  <si>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</si>
  <si>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</si>
  <si>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</si>
  <si>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</si>
  <si>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</si>
  <si>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</si>
  <si>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</si>
  <si>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</si>
  <si>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</si>
  <si>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</si>
  <si>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</si>
  <si>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</si>
  <si>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</si>
  <si>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</si>
  <si>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</si>
  <si>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</si>
  <si>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</si>
  <si>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</si>
  <si>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</si>
  <si>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</si>
  <si>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</si>
  <si>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</si>
  <si>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</si>
  <si>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</si>
  <si>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</si>
  <si>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</si>
  <si>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</si>
  <si>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</si>
  <si>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</si>
  <si>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</si>
  <si>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</si>
  <si>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</si>
  <si>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</si>
  <si>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</si>
  <si>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</si>
  <si>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</si>
  <si>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</si>
  <si>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</si>
  <si>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</si>
  <si>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</si>
  <si>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</si>
  <si>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</si>
  <si>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</si>
  <si>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</si>
  <si>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</si>
  <si>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</si>
  <si>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</si>
  <si>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</si>
  <si>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</si>
  <si>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</si>
  <si>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</si>
  <si>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</si>
  <si>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</si>
  <si>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</si>
  <si>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</si>
  <si>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</si>
  <si>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</si>
  <si>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</si>
  <si>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</si>
  <si>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</si>
  <si>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</si>
  <si>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</si>
  <si>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</si>
  <si>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</si>
  <si>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</si>
  <si>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</si>
  <si>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</si>
  <si>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</si>
  <si>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</si>
  <si>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</si>
  <si>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</si>
  <si>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</si>
  <si>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</si>
  <si>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</si>
  <si>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</si>
  <si>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</si>
  <si>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</si>
  <si>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</si>
  <si>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</si>
  <si>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</si>
  <si>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</si>
  <si>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</si>
  <si>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</si>
  <si>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</si>
  <si>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</si>
  <si>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</si>
  <si>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</si>
  <si>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</si>
  <si>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</si>
  <si>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</si>
  <si>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</si>
  <si>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</si>
  <si>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</si>
  <si>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</si>
  <si>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</si>
  <si>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</si>
  <si>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</si>
  <si>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</si>
  <si>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</si>
  <si>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</si>
  <si>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</si>
  <si>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</si>
  <si>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</si>
  <si>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</si>
  <si>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</si>
  <si>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</si>
  <si>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</si>
  <si>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</si>
  <si>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</si>
  <si>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</si>
  <si>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</si>
  <si>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</si>
  <si>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</si>
  <si>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</si>
  <si>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</si>
  <si>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</si>
  <si>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</si>
  <si>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</si>
  <si>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</si>
  <si>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</si>
  <si>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</si>
  <si>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</si>
  <si>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</si>
  <si>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</si>
  <si>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</si>
  <si>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</si>
  <si>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</si>
  <si>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</si>
  <si>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</si>
  <si>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</si>
  <si>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</si>
  <si>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</si>
  <si>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</si>
  <si>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</si>
  <si>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</si>
  <si>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</si>
  <si>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</si>
  <si>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</si>
  <si>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</si>
  <si>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</si>
  <si>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</si>
  <si>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</si>
  <si>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</si>
  <si>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</si>
  <si>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</si>
  <si>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</si>
  <si>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</si>
  <si>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</si>
  <si>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</si>
  <si>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</si>
  <si>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</si>
  <si>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</si>
  <si>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</si>
  <si>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</si>
  <si>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</si>
  <si>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</si>
  <si>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</si>
  <si>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</si>
  <si>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</si>
  <si>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</si>
  <si>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</si>
  <si>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</si>
  <si>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</si>
  <si>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</si>
  <si>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</si>
  <si>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</si>
  <si>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</si>
  <si>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</si>
  <si>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</si>
  <si>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</si>
  <si>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</si>
  <si>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</si>
  <si>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</si>
  <si>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</si>
  <si>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</si>
  <si>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</si>
  <si>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</si>
  <si>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</si>
  <si>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</si>
  <si>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</si>
  <si>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</si>
  <si>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</si>
  <si>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</si>
  <si>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</si>
  <si>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</si>
  <si>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</si>
  <si>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</si>
  <si>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</si>
  <si>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</si>
  <si>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</si>
  <si>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</si>
  <si>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</si>
  <si>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</si>
  <si>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</si>
  <si>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</si>
  <si>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</si>
  <si>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</si>
  <si>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</si>
  <si>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</si>
  <si>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</si>
  <si>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</si>
  <si>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</si>
  <si>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</si>
  <si>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</si>
  <si>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</si>
  <si>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</si>
  <si>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</si>
  <si>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</si>
  <si>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</si>
  <si>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</si>
  <si>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</si>
  <si>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</si>
  <si>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</si>
  <si>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</si>
  <si>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</si>
  <si>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</si>
  <si>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</si>
  <si>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</si>
  <si>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</si>
  <si>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</si>
  <si>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</si>
  <si>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</si>
  <si>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</si>
  <si>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</si>
  <si>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</si>
  <si>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</si>
  <si>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</si>
  <si>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</si>
  <si>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</si>
  <si>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</si>
  <si>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</si>
  <si>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</si>
  <si>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</si>
  <si>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</si>
  <si>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</si>
  <si>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</si>
  <si>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</si>
  <si>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</si>
  <si>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</si>
  <si>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</si>
  <si>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</si>
  <si>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</si>
  <si>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</si>
  <si>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</si>
  <si>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</si>
  <si>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</si>
  <si>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</si>
  <si>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</si>
  <si>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</si>
  <si>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</si>
  <si>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</si>
  <si>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</si>
  <si>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</si>
  <si>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</si>
  <si>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</si>
  <si>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</si>
  <si>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</si>
  <si>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</si>
  <si>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</si>
  <si>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</si>
  <si>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</si>
  <si>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</si>
  <si>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</si>
  <si>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</si>
  <si>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</si>
  <si>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</si>
  <si>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</si>
  <si>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</si>
  <si>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</si>
  <si>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</si>
  <si>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</si>
  <si>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</si>
  <si>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</si>
  <si>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</si>
  <si>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</si>
  <si>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</si>
  <si>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</si>
  <si>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</si>
  <si>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</si>
  <si>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</si>
  <si>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</si>
  <si>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</si>
  <si>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</si>
  <si>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</si>
  <si>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</si>
  <si>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</si>
  <si>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</si>
  <si>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</si>
  <si>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</si>
  <si>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</si>
  <si>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</si>
  <si>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</si>
  <si>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</si>
  <si>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</si>
  <si>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</si>
  <si>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</si>
  <si>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</si>
  <si>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</si>
  <si>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</si>
  <si>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</si>
  <si>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</si>
  <si>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</si>
  <si>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</si>
  <si>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</si>
  <si>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</si>
  <si>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</si>
  <si>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</si>
  <si>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</si>
  <si>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</si>
  <si>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</si>
  <si>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</si>
  <si>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</si>
  <si>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</si>
  <si>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</si>
  <si>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</si>
  <si>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</si>
  <si>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</si>
  <si>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</si>
  <si>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</si>
  <si>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</si>
  <si>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</si>
  <si>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</si>
  <si>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</si>
  <si>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</si>
  <si>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</si>
  <si>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</si>
  <si>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</si>
  <si>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</si>
  <si>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</si>
  <si>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</si>
  <si>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</si>
  <si>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</si>
  <si>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</si>
  <si>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</si>
  <si>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</si>
  <si>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</si>
  <si>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</si>
  <si>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</si>
  <si>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</si>
  <si>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</si>
  <si>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</si>
  <si>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</si>
  <si>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</si>
  <si>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</si>
  <si>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</si>
  <si>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</si>
  <si>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</si>
  <si>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</si>
  <si>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</si>
  <si>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</si>
  <si>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</si>
  <si>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</si>
  <si>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</si>
  <si>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</si>
  <si>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</si>
  <si>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</si>
  <si>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</si>
  <si>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</si>
  <si>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</si>
  <si>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</si>
  <si>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</si>
  <si>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</si>
  <si>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</si>
  <si>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</si>
  <si>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</si>
  <si>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</si>
  <si>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</si>
  <si>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</si>
  <si>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</si>
  <si>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</si>
  <si>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</si>
  <si>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</si>
  <si>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</si>
  <si>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</si>
  <si>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</si>
  <si>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</si>
  <si>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</si>
  <si>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</si>
  <si>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</si>
  <si>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</si>
  <si>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</si>
  <si>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</si>
  <si>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</si>
  <si>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</si>
  <si>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</si>
  <si>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</si>
  <si>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</si>
  <si>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</si>
  <si>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</si>
  <si>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</si>
  <si>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</si>
  <si>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</si>
  <si>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</si>
  <si>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</si>
  <si>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</si>
  <si>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</si>
  <si>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</si>
  <si>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</si>
  <si>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</si>
  <si>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</si>
  <si>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</si>
  <si>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</si>
  <si>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</si>
  <si>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</si>
  <si>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</si>
  <si>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</si>
  <si>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</si>
  <si>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</si>
  <si>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</si>
  <si>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</si>
  <si>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</si>
  <si>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</si>
  <si>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</si>
  <si>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</si>
  <si>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</si>
  <si>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</si>
  <si>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</si>
  <si>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</si>
  <si>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</si>
  <si>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</si>
  <si>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</si>
  <si>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</si>
  <si>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</si>
  <si>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</si>
  <si>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</si>
  <si>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</si>
  <si>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</si>
  <si>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</si>
  <si>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</si>
  <si>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</si>
  <si>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</si>
  <si>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</si>
  <si>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</si>
  <si>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</si>
  <si>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</si>
  <si>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</si>
  <si>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</si>
  <si>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</si>
  <si>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</si>
  <si>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</si>
  <si>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</si>
  <si>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</si>
  <si>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</si>
  <si>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</si>
  <si>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</si>
  <si>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</si>
  <si>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</si>
  <si>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</si>
  <si>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</si>
  <si>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</si>
  <si>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</si>
  <si>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</si>
  <si>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</si>
  <si>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</si>
  <si>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</si>
  <si>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</si>
  <si>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</si>
  <si>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</si>
  <si>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</si>
  <si>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</si>
  <si>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</si>
  <si>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</si>
  <si>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</si>
  <si>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</si>
  <si>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</si>
  <si>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</si>
  <si>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</si>
  <si>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</si>
  <si>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</si>
  <si>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</si>
  <si>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</si>
  <si>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</si>
  <si>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</si>
  <si>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</si>
  <si>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</si>
  <si>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</si>
  <si>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</si>
  <si>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</si>
  <si>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</si>
  <si>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</si>
  <si>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</si>
  <si>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</si>
  <si>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</si>
  <si>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</si>
  <si>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</si>
  <si>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</si>
  <si>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</si>
  <si>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</si>
  <si>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</si>
  <si>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</si>
  <si>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</si>
  <si>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</si>
  <si>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</si>
  <si>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</si>
  <si>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</si>
  <si>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</si>
  <si>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</si>
  <si>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</si>
  <si>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</si>
  <si>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</si>
  <si>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</si>
  <si>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</si>
  <si>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</si>
  <si>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</si>
  <si>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</si>
  <si>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</si>
  <si>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</si>
  <si>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</si>
  <si>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</si>
  <si>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</si>
  <si>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</si>
  <si>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</si>
  <si>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</si>
  <si>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</si>
  <si>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</si>
  <si>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</si>
  <si>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</si>
  <si>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</si>
  <si>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</si>
  <si>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</si>
  <si>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</si>
  <si>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</si>
  <si>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</si>
  <si>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</si>
  <si>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</si>
  <si>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</si>
  <si>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</si>
  <si>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</si>
  <si>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</si>
  <si>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</si>
  <si>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</si>
  <si>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</si>
  <si>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</si>
  <si>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</si>
  <si>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</si>
  <si>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</si>
  <si>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</si>
  <si>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</si>
  <si>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</si>
  <si>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</si>
  <si>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</si>
  <si>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</si>
  <si>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</si>
  <si>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</si>
  <si>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</si>
  <si>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</si>
  <si>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</si>
  <si>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</si>
  <si>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</si>
  <si>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</si>
  <si>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</si>
  <si>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</si>
  <si>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</si>
  <si>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</si>
  <si>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</si>
  <si>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</si>
  <si>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</si>
  <si>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</si>
  <si>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</si>
  <si>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</si>
  <si>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</si>
  <si>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</si>
  <si>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</si>
  <si>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</si>
  <si>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</si>
  <si>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</si>
  <si>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</si>
  <si>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</si>
  <si>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</si>
  <si>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</si>
  <si>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</si>
  <si>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</si>
  <si>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</si>
  <si>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</si>
  <si>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</si>
  <si>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</si>
  <si>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</si>
  <si>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</si>
  <si>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</si>
  <si>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</si>
  <si>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</si>
  <si>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</si>
  <si>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</si>
  <si>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</si>
  <si>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</si>
  <si>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</si>
  <si>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</si>
  <si>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</si>
  <si>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</si>
  <si>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</si>
  <si>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</si>
  <si>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</si>
  <si>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</si>
  <si>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</si>
  <si>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</si>
  <si>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</si>
  <si>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</si>
  <si>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</si>
  <si>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</si>
  <si>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</si>
  <si>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</si>
  <si>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</si>
  <si>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</si>
  <si>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</si>
  <si>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</si>
  <si>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</si>
  <si>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</si>
  <si>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</si>
  <si>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</si>
  <si>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</si>
  <si>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</si>
  <si>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</si>
  <si>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</si>
  <si>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</si>
  <si>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</si>
  <si>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</si>
  <si>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</si>
  <si>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</si>
  <si>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</si>
  <si>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</si>
  <si>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</si>
  <si>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</si>
  <si>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</si>
  <si>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</si>
  <si>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</si>
  <si>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</si>
  <si>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</si>
  <si>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</si>
  <si>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</si>
  <si>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</si>
  <si>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</si>
  <si>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</si>
  <si>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</si>
  <si>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</si>
  <si>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</si>
  <si>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</si>
  <si>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</si>
  <si>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</si>
  <si>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</si>
  <si>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</si>
  <si>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</si>
  <si>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</si>
  <si>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</si>
  <si>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</si>
  <si>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</si>
  <si>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</si>
  <si>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</si>
  <si>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</si>
  <si>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</si>
  <si>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</si>
  <si>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</si>
  <si>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</si>
  <si>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</si>
  <si>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</si>
  <si>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</si>
  <si>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</si>
  <si>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</si>
  <si>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</si>
  <si>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</si>
  <si>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</si>
  <si>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</si>
  <si>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</si>
  <si>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</si>
  <si>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</si>
  <si>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</si>
  <si>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</si>
  <si>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</si>
  <si>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</si>
  <si>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</si>
  <si>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</si>
  <si>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</si>
  <si>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</si>
  <si>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</si>
  <si>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</si>
  <si>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</si>
  <si>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</si>
  <si>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</si>
  <si>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</si>
  <si>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</si>
  <si>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</si>
  <si>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</si>
  <si>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</si>
  <si>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</si>
  <si>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</si>
  <si>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</si>
  <si>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</si>
  <si>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</si>
  <si>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</si>
  <si>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</si>
  <si>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</si>
  <si>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</si>
  <si>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</si>
  <si>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</si>
  <si>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</si>
  <si>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</si>
  <si>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</si>
  <si>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</si>
  <si>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</si>
  <si>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</si>
  <si>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</si>
  <si>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</si>
  <si>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</si>
  <si>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</si>
  <si>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</si>
  <si>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</si>
  <si>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</si>
  <si>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</si>
  <si>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</si>
  <si>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</si>
  <si>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</si>
  <si>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</si>
  <si>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</si>
  <si>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</si>
  <si>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</si>
  <si>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</si>
  <si>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</si>
  <si>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</si>
  <si>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</si>
  <si>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</si>
  <si>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</si>
  <si>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</si>
  <si>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</si>
  <si>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</si>
  <si>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</si>
  <si>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</si>
  <si>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</si>
  <si>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</si>
  <si>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</si>
  <si>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</si>
  <si>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</si>
  <si>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</si>
  <si>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</si>
  <si>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</si>
  <si>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</si>
  <si>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</si>
  <si>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</si>
  <si>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</si>
  <si>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</si>
  <si>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</si>
  <si>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</si>
  <si>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</si>
  <si>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</si>
  <si>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</si>
  <si>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</si>
  <si>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</si>
  <si>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</si>
  <si>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</si>
  <si>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</si>
  <si>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</si>
  <si>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</si>
  <si>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</si>
  <si>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</si>
  <si>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</si>
  <si>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</si>
  <si>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</si>
  <si>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</si>
  <si>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</si>
  <si>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</si>
  <si>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</si>
  <si>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</si>
  <si>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</si>
  <si>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</si>
  <si>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</si>
  <si>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</si>
  <si>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</si>
  <si>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</si>
  <si>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</si>
  <si>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</si>
  <si>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</si>
  <si>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</si>
  <si>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</si>
  <si>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</si>
  <si>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</si>
  <si>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</si>
  <si>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</si>
  <si>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</si>
  <si>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</si>
  <si>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</si>
  <si>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</si>
  <si>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</si>
  <si>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</si>
  <si>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</si>
  <si>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</si>
  <si>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</si>
  <si>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</si>
  <si>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</si>
  <si>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</si>
  <si>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</si>
  <si>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</si>
  <si>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</si>
  <si>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</si>
  <si>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</si>
  <si>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</si>
  <si>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</si>
  <si>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</si>
  <si>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</si>
  <si>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</si>
  <si>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</si>
  <si>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</si>
  <si>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</si>
  <si>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</si>
  <si>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</si>
  <si>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</si>
  <si>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</si>
  <si>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</si>
  <si>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</si>
  <si>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</si>
  <si>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</si>
  <si>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</si>
  <si>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</si>
  <si>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</si>
  <si>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</si>
  <si>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</si>
  <si>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</si>
  <si>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</si>
  <si>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</si>
  <si>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</si>
  <si>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</si>
  <si>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</si>
  <si>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</si>
  <si>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</si>
  <si>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</si>
  <si>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</si>
  <si>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</si>
  <si>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</si>
  <si>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</si>
  <si>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</si>
  <si>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</si>
  <si>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</si>
  <si>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</si>
  <si>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</si>
  <si>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</si>
  <si>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</si>
  <si>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</si>
  <si>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</si>
  <si>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</si>
  <si>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</si>
  <si>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</si>
  <si>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</si>
  <si>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</si>
  <si>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</si>
  <si>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</si>
  <si>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</si>
  <si>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</si>
  <si>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</si>
  <si>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</si>
  <si>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</si>
  <si>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</si>
  <si>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</si>
  <si>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</si>
  <si>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</si>
  <si>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</si>
  <si>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</si>
  <si>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</si>
  <si>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</si>
  <si>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</si>
  <si>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</si>
  <si>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</si>
  <si>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</si>
  <si>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</si>
  <si>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</si>
  <si>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</si>
  <si>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</si>
  <si>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</si>
  <si>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</si>
  <si>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</si>
  <si>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</si>
  <si>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</si>
  <si>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</si>
  <si>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</si>
  <si>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</si>
  <si>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</si>
  <si>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</si>
  <si>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</si>
  <si>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</si>
  <si>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</si>
  <si>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</si>
  <si>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</si>
  <si>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</si>
  <si>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</si>
  <si>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</si>
  <si>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</si>
  <si>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</si>
  <si>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</si>
  <si>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</si>
  <si>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</si>
  <si>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</si>
  <si>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</si>
  <si>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</si>
  <si>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</si>
  <si>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</si>
  <si>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</si>
  <si>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</si>
  <si>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</si>
  <si>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</si>
  <si>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</si>
  <si>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</si>
  <si>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</si>
  <si>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</si>
  <si>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</si>
  <si>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</si>
  <si>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</si>
  <si>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</si>
  <si>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</si>
  <si>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</si>
  <si>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</si>
  <si>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</si>
  <si>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</si>
  <si>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</si>
  <si>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</si>
  <si>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</si>
  <si>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</si>
  <si>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</si>
  <si>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</si>
  <si>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</si>
  <si>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</si>
  <si>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</si>
  <si>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</si>
  <si>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</si>
  <si>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</si>
  <si>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</si>
  <si>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</si>
  <si>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</si>
  <si>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</si>
  <si>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</si>
  <si>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</si>
  <si>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</si>
  <si>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</si>
  <si>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</si>
  <si>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</si>
  <si>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</si>
  <si>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</si>
  <si>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</si>
  <si>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</si>
  <si>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</si>
  <si>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</si>
  <si>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</si>
  <si>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</si>
  <si>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</si>
  <si>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</si>
  <si>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</si>
  <si>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</si>
  <si>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</si>
  <si>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</si>
  <si>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</si>
  <si>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</si>
  <si>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</si>
  <si>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</si>
  <si>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</si>
  <si>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</si>
  <si>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</si>
  <si>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</si>
  <si>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</si>
  <si>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</si>
  <si>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</si>
  <si>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</si>
  <si>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</si>
  <si>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</si>
  <si>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</si>
  <si>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</si>
  <si>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</si>
  <si>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</si>
  <si>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</si>
  <si>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</si>
  <si>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</si>
  <si>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</si>
  <si>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</si>
  <si>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</si>
  <si>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</si>
  <si>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</si>
  <si>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</si>
  <si>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</si>
  <si>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</si>
  <si>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</si>
  <si>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</si>
  <si>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</si>
  <si>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</si>
  <si>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</si>
  <si>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</si>
  <si>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</si>
  <si>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</si>
  <si>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</si>
  <si>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</si>
  <si>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</si>
  <si>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</si>
  <si>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</si>
  <si>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</si>
  <si>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</si>
  <si>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</si>
  <si>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</si>
  <si>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</si>
  <si>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</si>
  <si>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</si>
  <si>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</si>
  <si>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</si>
  <si>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</si>
  <si>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</si>
  <si>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</si>
  <si>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</si>
  <si>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</si>
  <si>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</si>
  <si>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</si>
  <si>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</si>
  <si>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</si>
  <si>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</si>
  <si>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</si>
  <si>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</si>
  <si>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</si>
  <si>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</si>
  <si>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</si>
  <si>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</si>
  <si>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</si>
  <si>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</si>
  <si>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</si>
  <si>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</si>
  <si>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</si>
  <si>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</si>
  <si>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</si>
  <si>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</si>
  <si>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</si>
  <si>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</si>
  <si>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</si>
  <si>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</si>
  <si>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</si>
  <si>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</si>
  <si>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</si>
  <si>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</si>
  <si>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</si>
  <si>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</si>
  <si>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</si>
  <si>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</si>
  <si>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</si>
  <si>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</si>
  <si>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</si>
  <si>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</si>
  <si>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</si>
  <si>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</si>
  <si>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</si>
  <si>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</si>
  <si>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</si>
  <si>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</si>
  <si>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</si>
  <si>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</si>
  <si>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</si>
  <si>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</si>
  <si>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</si>
  <si>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</si>
  <si>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</si>
  <si>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</si>
  <si>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</si>
  <si>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</si>
  <si>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</si>
  <si>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</si>
  <si>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</si>
  <si>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</si>
  <si>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</si>
  <si>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</si>
  <si>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</si>
  <si>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</si>
  <si>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</si>
  <si>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</si>
  <si>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</si>
  <si>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</si>
  <si>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</si>
  <si>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</si>
  <si>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</si>
  <si>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</si>
  <si>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</si>
  <si>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</si>
  <si>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</si>
  <si>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</si>
  <si>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</si>
  <si>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</si>
  <si>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</si>
  <si>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</si>
  <si>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</si>
  <si>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</si>
  <si>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</si>
  <si>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</si>
  <si>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</si>
  <si>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</si>
  <si>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</si>
  <si>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</si>
  <si>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</si>
  <si>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</si>
  <si>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</si>
  <si>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</si>
  <si>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</si>
  <si>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</si>
  <si>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</si>
  <si>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</si>
  <si>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</si>
  <si>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</si>
  <si>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</si>
  <si>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</si>
  <si>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</si>
  <si>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</si>
  <si>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</si>
  <si>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</si>
  <si>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</si>
  <si>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</si>
  <si>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</si>
  <si>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</si>
  <si>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</si>
  <si>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</si>
  <si>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</si>
  <si>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</si>
  <si>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</si>
  <si>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</si>
  <si>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</si>
  <si>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</si>
  <si>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</si>
  <si>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</si>
  <si>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</si>
  <si>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</si>
  <si>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</si>
  <si>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</si>
  <si>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</si>
  <si>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</si>
  <si>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</si>
  <si>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</si>
  <si>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</si>
  <si>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</si>
  <si>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</si>
  <si>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</si>
  <si>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</si>
  <si>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</si>
  <si>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</si>
  <si>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</si>
  <si>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</si>
  <si>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</si>
  <si>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</si>
  <si>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</si>
  <si>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</si>
  <si>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</si>
  <si>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</si>
  <si>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</si>
  <si>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</si>
  <si>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</si>
  <si>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</si>
  <si>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</si>
  <si>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</si>
  <si>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</si>
  <si>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</si>
  <si>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</si>
  <si>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</si>
  <si>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</si>
  <si>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</si>
  <si>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</si>
  <si>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</si>
  <si>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</si>
  <si>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</si>
  <si>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</si>
  <si>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</si>
  <si>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</si>
  <si>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</si>
  <si>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</si>
  <si>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</si>
  <si>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</si>
  <si>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</si>
  <si>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</si>
  <si>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</si>
  <si>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</si>
  <si>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</si>
  <si>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</si>
  <si>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</si>
  <si>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</si>
  <si>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</si>
  <si>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</si>
  <si>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</si>
  <si>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</si>
  <si>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</si>
  <si>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</si>
  <si>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</si>
  <si>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</si>
  <si>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</si>
  <si>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</si>
  <si>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</si>
  <si>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</si>
  <si>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</si>
  <si>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</si>
  <si>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</si>
  <si>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</si>
  <si>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</si>
  <si>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</si>
  <si>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</si>
  <si>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</si>
  <si>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</si>
  <si>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</si>
  <si>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</si>
  <si>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</si>
  <si>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</si>
  <si>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</si>
  <si>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</si>
  <si>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</si>
  <si>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</si>
  <si>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</si>
  <si>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</si>
  <si>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</si>
  <si>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</si>
  <si>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</si>
  <si>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</si>
  <si>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</si>
  <si>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</si>
  <si>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</si>
  <si>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</si>
  <si>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</si>
  <si>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</si>
  <si>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</si>
  <si>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</si>
  <si>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</si>
  <si>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</si>
  <si>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</si>
  <si>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</si>
  <si>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</si>
  <si>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</si>
  <si>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</si>
  <si>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</si>
  <si>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</si>
  <si>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</si>
  <si>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</si>
  <si>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</si>
  <si>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</si>
  <si>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</si>
  <si>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</si>
  <si>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</si>
  <si>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</si>
  <si>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</si>
  <si>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</si>
  <si>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</si>
  <si>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</si>
  <si>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</si>
  <si>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</si>
  <si>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</si>
  <si>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</si>
  <si>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</si>
  <si>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</si>
  <si>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</si>
  <si>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</si>
  <si>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</si>
  <si>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</si>
  <si>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</si>
  <si>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</si>
  <si>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</si>
  <si>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</si>
  <si>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</si>
  <si>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</si>
  <si>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</si>
  <si>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</si>
  <si>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</si>
  <si>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</si>
  <si>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</si>
  <si>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</si>
  <si>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</si>
  <si>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</si>
  <si>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</si>
  <si>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</si>
  <si>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</si>
  <si>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</si>
  <si>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</si>
  <si>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</si>
  <si>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</si>
  <si>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</si>
  <si>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</si>
  <si>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</si>
  <si>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</si>
  <si>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</si>
  <si>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</si>
  <si>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</si>
  <si>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</si>
  <si>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</si>
  <si>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</si>
  <si>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</si>
  <si>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</si>
  <si>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</si>
  <si>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</si>
  <si>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</si>
  <si>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</si>
  <si>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</si>
  <si>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</si>
  <si>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</si>
  <si>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</si>
  <si>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</si>
  <si>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</si>
  <si>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</si>
  <si>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</si>
  <si>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</si>
  <si>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</si>
  <si>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</si>
  <si>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</si>
  <si>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</si>
  <si>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</si>
  <si>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</si>
  <si>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</si>
  <si>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</si>
  <si>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</si>
  <si>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</si>
  <si>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</si>
  <si>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</si>
  <si>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</si>
  <si>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</si>
  <si>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</si>
  <si>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</si>
  <si>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</si>
  <si>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</si>
  <si>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</si>
  <si>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</si>
  <si>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</si>
  <si>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</si>
  <si>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</si>
  <si>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</si>
  <si>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</si>
  <si>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</si>
  <si>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</si>
  <si>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</si>
  <si>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</si>
  <si>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</si>
  <si>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</si>
  <si>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</si>
  <si>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</si>
  <si>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</si>
  <si>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</si>
  <si>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</si>
  <si>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</si>
  <si>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</si>
  <si>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</si>
  <si>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</si>
  <si>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</si>
  <si>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</si>
  <si>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</si>
  <si>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</si>
  <si>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</si>
  <si>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</si>
  <si>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</si>
  <si>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</si>
  <si>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</si>
  <si>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</si>
  <si>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</si>
  <si>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</si>
  <si>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</si>
  <si>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</si>
  <si>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</si>
  <si>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</si>
  <si>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</si>
  <si>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</si>
  <si>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</si>
  <si>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</si>
  <si>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</si>
  <si>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</si>
  <si>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</si>
  <si>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</si>
  <si>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</si>
  <si>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</si>
  <si>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</si>
  <si>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</si>
  <si>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</si>
  <si>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</si>
  <si>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</si>
  <si>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</si>
  <si>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</si>
  <si>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</si>
  <si>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</si>
  <si>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</si>
  <si>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</si>
  <si>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</si>
  <si>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</si>
  <si>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</si>
  <si>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</si>
  <si>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</si>
  <si>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</si>
  <si>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</si>
  <si>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</si>
  <si>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</si>
  <si>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</si>
  <si>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</si>
  <si>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</si>
  <si>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</si>
  <si>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</si>
  <si>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</si>
  <si>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</si>
  <si>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</si>
  <si>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</si>
  <si>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</si>
  <si>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</si>
  <si>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</si>
  <si>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</si>
  <si>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</si>
  <si>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</si>
  <si>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</si>
  <si>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</si>
  <si>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</si>
  <si>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</si>
  <si>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</si>
  <si>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</si>
  <si>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</si>
  <si>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</si>
  <si>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</si>
  <si>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</si>
  <si>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</si>
  <si>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</si>
  <si>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</si>
  <si>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</si>
  <si>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</si>
  <si>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</si>
  <si>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</si>
  <si>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</si>
  <si>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</si>
  <si>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</si>
  <si>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</si>
  <si>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</si>
  <si>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</si>
  <si>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</si>
  <si>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</si>
  <si>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</si>
  <si>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</si>
  <si>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</si>
  <si>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</si>
  <si>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</si>
  <si>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</si>
  <si>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</si>
  <si>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</si>
  <si>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</si>
  <si>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</si>
  <si>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</si>
  <si>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</si>
  <si>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</si>
  <si>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</si>
  <si>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</si>
  <si>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</si>
  <si>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</si>
  <si>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</si>
  <si>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</si>
  <si>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</si>
  <si>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</si>
  <si>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</si>
  <si>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</si>
  <si>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</si>
  <si>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</si>
  <si>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</si>
  <si>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</si>
  <si>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</si>
  <si>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</si>
  <si>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</si>
  <si>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</si>
  <si>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</si>
  <si>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</si>
  <si>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</si>
  <si>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</si>
  <si>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</si>
  <si>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</si>
  <si>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</si>
  <si>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</si>
  <si>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</si>
  <si>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</si>
  <si>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</si>
  <si>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</si>
  <si>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</si>
  <si>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</si>
  <si>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</si>
  <si>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</si>
  <si>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</si>
  <si>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</si>
  <si>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</si>
  <si>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</si>
  <si>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</si>
  <si>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</si>
  <si>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</si>
  <si>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</si>
  <si>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</si>
  <si>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</si>
  <si>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</si>
  <si>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</si>
  <si>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</si>
  <si>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</si>
  <si>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</si>
  <si>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</si>
  <si>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</si>
  <si>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</si>
  <si>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</si>
  <si>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</si>
  <si>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</si>
  <si>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</si>
  <si>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</si>
  <si>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</si>
  <si>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</si>
  <si>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</si>
  <si>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</si>
  <si>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</si>
  <si>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</si>
  <si>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</si>
  <si>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</si>
  <si>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</si>
  <si>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</si>
  <si>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</si>
  <si>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</si>
  <si>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</si>
  <si>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</si>
  <si>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</si>
  <si>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</si>
  <si>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</si>
  <si>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</si>
  <si>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</si>
  <si>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</si>
  <si>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</si>
  <si>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</si>
  <si>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</si>
  <si>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</si>
  <si>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</si>
  <si>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</si>
  <si>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</si>
  <si>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</si>
  <si>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</si>
  <si>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</si>
  <si>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</si>
  <si>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</si>
  <si>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</si>
  <si>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</si>
  <si>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</si>
  <si>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</si>
  <si>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</si>
  <si>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</si>
  <si>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</si>
  <si>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</si>
  <si>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</si>
  <si>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</si>
  <si>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</si>
  <si>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</si>
  <si>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</si>
  <si>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</si>
  <si>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</si>
  <si>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</si>
  <si>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</si>
  <si>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</si>
  <si>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</si>
  <si>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</si>
  <si>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</si>
  <si>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</si>
  <si>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</si>
  <si>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</si>
  <si>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</si>
  <si>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</si>
  <si>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</si>
  <si>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</si>
  <si>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</si>
  <si>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</si>
  <si>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</si>
  <si>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</si>
  <si>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</si>
  <si>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</si>
  <si>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</si>
  <si>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</si>
  <si>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</si>
  <si>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</si>
  <si>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</si>
  <si>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</si>
  <si>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</si>
  <si>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</si>
  <si>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</si>
  <si>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</si>
  <si>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</si>
  <si>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</si>
  <si>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</si>
  <si>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</si>
  <si>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</si>
  <si>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</si>
  <si>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</si>
  <si>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</si>
  <si>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</si>
  <si>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</si>
  <si>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</si>
  <si>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</si>
  <si>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</si>
  <si>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</si>
  <si>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</si>
  <si>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</si>
  <si>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</si>
  <si>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</si>
  <si>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</si>
  <si>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</si>
  <si>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</si>
  <si>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</si>
  <si>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</si>
  <si>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</si>
  <si>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</si>
  <si>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</si>
  <si>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</si>
  <si>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</si>
  <si>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</si>
  <si>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</si>
  <si>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</si>
  <si>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</si>
  <si>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</si>
  <si>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</si>
  <si>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</si>
  <si>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</si>
  <si>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</si>
  <si>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</si>
  <si>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</si>
  <si>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</si>
  <si>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</si>
  <si>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</si>
  <si>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</si>
  <si>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</si>
  <si>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</si>
  <si>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</si>
  <si>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</si>
  <si>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</si>
  <si>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</si>
  <si>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</si>
  <si>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</si>
  <si>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</si>
  <si>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</si>
  <si>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</si>
  <si>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</si>
  <si>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</si>
  <si>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</si>
  <si>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</si>
  <si>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</si>
  <si>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</si>
  <si>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</si>
  <si>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</si>
  <si>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</si>
  <si>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</si>
  <si>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</si>
  <si>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</si>
  <si>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</si>
  <si>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</si>
  <si>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</si>
  <si>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</si>
  <si>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</si>
  <si>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</si>
  <si>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</si>
  <si>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</si>
  <si>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</si>
  <si>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</si>
  <si>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</si>
  <si>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</si>
  <si>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</si>
  <si>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</si>
  <si>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</si>
  <si>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</si>
  <si>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</si>
  <si>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</si>
  <si>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</si>
  <si>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</si>
  <si>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</si>
  <si>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</si>
  <si>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</si>
  <si>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</si>
  <si>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</si>
  <si>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</si>
  <si>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</si>
  <si>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</si>
  <si>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</si>
  <si>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</si>
  <si>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</si>
  <si>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</si>
  <si>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</si>
  <si>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</si>
  <si>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</si>
  <si>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</si>
  <si>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</si>
  <si>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</si>
  <si>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</si>
  <si>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</si>
  <si>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</si>
  <si>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</si>
  <si>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</si>
  <si>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</si>
  <si>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</si>
  <si>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</si>
  <si>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</si>
  <si>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</si>
  <si>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</si>
  <si>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</si>
  <si>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</si>
  <si>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</si>
  <si>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</si>
  <si>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</si>
  <si>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</si>
  <si>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</si>
  <si>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</si>
  <si>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</si>
  <si>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</si>
  <si>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</si>
  <si>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</si>
  <si>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</si>
  <si>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</si>
  <si>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</si>
  <si>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</si>
  <si>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</si>
  <si>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</si>
  <si>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</si>
  <si>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</si>
  <si>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</si>
  <si>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</si>
  <si>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</si>
  <si>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</si>
  <si>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</si>
  <si>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</si>
  <si>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</si>
  <si>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</si>
  <si>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</si>
  <si>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</si>
  <si>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</si>
  <si>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</si>
  <si>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</si>
  <si>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</si>
  <si>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</si>
  <si>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</si>
  <si>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</si>
  <si>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</si>
  <si>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</si>
  <si>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</si>
  <si>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</si>
  <si>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</si>
  <si>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</si>
  <si>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</si>
  <si>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</si>
  <si>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</si>
  <si>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</si>
  <si>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</si>
  <si>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</si>
  <si>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</si>
  <si>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</si>
  <si>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</si>
  <si>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</si>
  <si>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</si>
  <si>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</si>
  <si>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</si>
  <si>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</si>
  <si>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</si>
  <si>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</si>
  <si>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</si>
  <si>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</si>
  <si>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</si>
  <si>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</si>
  <si>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</si>
  <si>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</si>
  <si>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</si>
  <si>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</si>
  <si>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</si>
  <si>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</si>
  <si>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</si>
  <si>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</si>
  <si>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</si>
  <si>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</si>
  <si>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</si>
  <si>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</si>
  <si>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</si>
  <si>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</si>
  <si>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</si>
  <si>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</si>
  <si>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</si>
  <si>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</si>
  <si>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</si>
  <si>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</si>
  <si>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</si>
  <si>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</si>
  <si>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</si>
  <si>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</si>
  <si>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</si>
  <si>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</si>
  <si>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</si>
  <si>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</si>
  <si>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</si>
  <si>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</si>
  <si>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</si>
  <si>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</si>
  <si>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</si>
  <si>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</si>
  <si>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</si>
  <si>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</si>
  <si>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</si>
  <si>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</si>
  <si>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</si>
  <si>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</si>
  <si>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</si>
  <si>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</si>
  <si>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</si>
  <si>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</si>
  <si>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</si>
  <si>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</si>
  <si>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</si>
  <si>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</si>
  <si>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</si>
  <si>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</si>
  <si>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</si>
  <si>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</si>
  <si>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</si>
  <si>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</si>
  <si>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</si>
  <si>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</si>
  <si>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</si>
  <si>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</si>
  <si>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</si>
  <si>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</si>
  <si>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</si>
  <si>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</si>
  <si>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</si>
  <si>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</si>
  <si>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</si>
  <si>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</si>
  <si>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</si>
  <si>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</si>
  <si>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</si>
  <si>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</si>
  <si>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</si>
  <si>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</si>
  <si>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</si>
  <si>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</si>
  <si>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</si>
  <si>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</si>
  <si>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</si>
  <si>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</si>
  <si>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</si>
  <si>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</si>
  <si>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</si>
  <si>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</si>
  <si>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</si>
  <si>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</si>
  <si>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</si>
  <si>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</si>
  <si>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</si>
  <si>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</si>
  <si>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</si>
  <si>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</si>
  <si>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</si>
  <si>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</si>
  <si>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</si>
  <si>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</si>
  <si>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</si>
  <si>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</si>
  <si>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</si>
  <si>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</si>
  <si>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</si>
  <si>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</si>
  <si>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</si>
  <si>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</si>
  <si>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</si>
  <si>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</si>
  <si>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</si>
  <si>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</si>
  <si>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</si>
  <si>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</si>
  <si>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</si>
  <si>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</si>
  <si>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</si>
  <si>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</si>
  <si>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</si>
  <si>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</si>
  <si>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</si>
  <si>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</si>
  <si>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</si>
  <si>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</si>
  <si>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</si>
  <si>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</si>
  <si>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</si>
  <si>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</si>
  <si>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</si>
  <si>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</si>
  <si>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</si>
  <si>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</si>
  <si>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</si>
  <si>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</si>
  <si>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</si>
  <si>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</si>
  <si>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</si>
  <si>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</si>
  <si>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</si>
  <si>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</si>
  <si>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</si>
  <si>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</si>
  <si>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</si>
  <si>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</si>
  <si>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</si>
  <si>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</si>
  <si>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</si>
  <si>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</si>
  <si>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</si>
  <si>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</si>
  <si>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</si>
  <si>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</si>
  <si>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</si>
  <si>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</si>
  <si>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</si>
  <si>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</si>
  <si>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</si>
  <si>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</si>
  <si>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</si>
  <si>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</si>
  <si>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</si>
  <si>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</si>
  <si>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</si>
  <si>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</si>
  <si>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</si>
  <si>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</si>
  <si>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</si>
  <si>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</si>
  <si>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</si>
  <si>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</si>
  <si>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</si>
  <si>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</si>
  <si>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</si>
  <si>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</si>
  <si>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</si>
  <si>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</si>
  <si>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</si>
  <si>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</si>
  <si>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</si>
  <si>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</si>
  <si>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</si>
  <si>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</si>
  <si>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</si>
  <si>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</si>
  <si>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</si>
  <si>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</si>
  <si>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</si>
  <si>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</si>
  <si>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</si>
  <si>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</si>
  <si>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</si>
  <si>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</si>
  <si>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</si>
  <si>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</si>
  <si>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</si>
  <si>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</si>
  <si>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</si>
  <si>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</si>
  <si>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</si>
  <si>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</si>
  <si>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</si>
  <si>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</si>
  <si>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</si>
  <si>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</si>
  <si>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</si>
  <si>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</si>
  <si>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</si>
  <si>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</si>
  <si>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</si>
  <si>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</si>
  <si>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</si>
  <si>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</si>
  <si>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</si>
  <si>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</si>
  <si>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</si>
  <si>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</si>
  <si>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</si>
  <si>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</si>
  <si>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</si>
  <si>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</si>
  <si>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</si>
  <si>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</si>
  <si>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</si>
  <si>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</si>
  <si>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</si>
  <si>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</si>
  <si>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</si>
  <si>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</si>
  <si>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</si>
  <si>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</si>
  <si>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</si>
  <si>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</si>
  <si>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</si>
  <si>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</si>
  <si>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</si>
  <si>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</si>
  <si>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</si>
  <si>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</si>
  <si>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</si>
  <si>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</si>
  <si>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</si>
  <si>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</si>
  <si>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</si>
  <si>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</si>
  <si>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</si>
  <si>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</si>
  <si>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</si>
  <si>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</si>
  <si>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</si>
  <si>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</si>
  <si>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</si>
  <si>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</si>
  <si>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</si>
  <si>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</si>
  <si>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</si>
  <si>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</si>
  <si>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</si>
  <si>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</si>
  <si>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</si>
  <si>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</si>
  <si>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</si>
  <si>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</si>
  <si>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</si>
  <si>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</si>
  <si>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</si>
  <si>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</si>
  <si>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</si>
  <si>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</si>
  <si>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</si>
  <si>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</si>
  <si>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</si>
  <si>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</si>
  <si>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</si>
  <si>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</si>
  <si>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</si>
  <si>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</si>
  <si>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</si>
  <si>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</si>
  <si>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</si>
  <si>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</si>
  <si>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</si>
  <si>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</si>
  <si>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</si>
  <si>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</si>
  <si>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</si>
  <si>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</si>
  <si>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</si>
  <si>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</si>
  <si>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</si>
  <si>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</si>
  <si>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</si>
  <si>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</si>
  <si>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</si>
  <si>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</si>
  <si>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</si>
  <si>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</si>
  <si>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</si>
  <si>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</si>
  <si>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</si>
  <si>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</si>
  <si>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</si>
  <si>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</si>
  <si>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</si>
  <si>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</si>
  <si>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</si>
  <si>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</si>
  <si>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</si>
  <si>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</si>
  <si>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</si>
  <si>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</si>
  <si>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</si>
  <si>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</si>
  <si>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</si>
  <si>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</si>
  <si>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</si>
  <si>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</si>
  <si>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</si>
  <si>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</si>
  <si>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</si>
  <si>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</si>
  <si>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</si>
  <si>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</si>
  <si>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</si>
  <si>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</si>
  <si>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</si>
  <si>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</si>
  <si>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</si>
  <si>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</si>
  <si>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</si>
  <si>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</si>
  <si>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</si>
  <si>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</si>
  <si>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</si>
  <si>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</si>
  <si>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</si>
  <si>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</si>
  <si>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</si>
  <si>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</si>
  <si>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</si>
  <si>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</si>
  <si>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</si>
  <si>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</si>
  <si>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</si>
  <si>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</si>
  <si>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</si>
  <si>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</si>
  <si>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</si>
  <si>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</si>
  <si>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</si>
  <si>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</si>
  <si>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</si>
  <si>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</si>
  <si>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</si>
  <si>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</si>
  <si>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</si>
  <si>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</si>
  <si>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</si>
  <si>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</si>
  <si>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</si>
  <si>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</si>
  <si>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</si>
  <si>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</si>
  <si>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</si>
  <si>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</si>
  <si>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</si>
  <si>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</si>
  <si>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</si>
  <si>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</si>
  <si>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</si>
  <si>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</si>
  <si>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</si>
  <si>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</si>
  <si>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</si>
  <si>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</si>
  <si>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</si>
  <si>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</si>
  <si>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</si>
  <si>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</si>
  <si>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</si>
  <si>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</si>
  <si>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</si>
  <si>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</si>
  <si>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</si>
  <si>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</si>
  <si>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</si>
  <si>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</si>
  <si>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</si>
  <si>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</si>
  <si>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</si>
  <si>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</si>
  <si>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</si>
  <si>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</si>
  <si>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</si>
  <si>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</si>
  <si>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</si>
  <si>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</si>
  <si>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</si>
  <si>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</si>
  <si>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</si>
  <si>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</si>
  <si>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</si>
  <si>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</si>
  <si>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</si>
  <si>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</si>
  <si>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</si>
  <si>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</si>
  <si>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</si>
  <si>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</si>
  <si>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</si>
  <si>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</si>
  <si>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</si>
  <si>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</si>
  <si>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</si>
  <si>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</si>
  <si>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</si>
  <si>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</si>
  <si>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</si>
  <si>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</si>
  <si>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</si>
  <si>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</si>
  <si>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</si>
  <si>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</si>
  <si>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</si>
  <si>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</si>
  <si>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</si>
  <si>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</si>
  <si>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</si>
  <si>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</si>
  <si>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</si>
  <si>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</si>
  <si>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</si>
  <si>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</si>
  <si>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</si>
  <si>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</si>
  <si>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</si>
  <si>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</si>
  <si>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</si>
  <si>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</si>
  <si>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</si>
  <si>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</si>
  <si>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</si>
  <si>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</si>
  <si>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</si>
  <si>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</si>
  <si>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</si>
  <si>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</si>
  <si>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</si>
  <si>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</si>
  <si>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</si>
  <si>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</si>
  <si>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</si>
  <si>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</si>
  <si>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</si>
  <si>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</si>
  <si>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</si>
  <si>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</si>
  <si>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</si>
  <si>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</si>
  <si>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</si>
  <si>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</si>
  <si>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</si>
  <si>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</si>
  <si>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</si>
  <si>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</si>
  <si>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</si>
  <si>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</si>
  <si>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</si>
  <si>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</si>
  <si>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</si>
  <si>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</si>
  <si>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</si>
  <si>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</si>
  <si>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</si>
  <si>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</si>
  <si>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</si>
  <si>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</si>
  <si>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</si>
  <si>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</si>
  <si>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</si>
  <si>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</si>
  <si>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</si>
  <si>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</si>
  <si>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</si>
  <si>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</si>
  <si>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</si>
  <si>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</si>
  <si>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</si>
  <si>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</si>
  <si>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</si>
  <si>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</si>
  <si>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</si>
  <si>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</si>
  <si>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</si>
  <si>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</si>
  <si>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</si>
  <si>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</si>
  <si>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</si>
  <si>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</si>
  <si>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</si>
  <si>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</si>
  <si>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</si>
  <si>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</si>
  <si>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</si>
  <si>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</si>
  <si>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</si>
  <si>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</si>
  <si>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</si>
  <si>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</si>
  <si>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</si>
  <si>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</si>
  <si>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</si>
  <si>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</si>
  <si>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</si>
  <si>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</si>
  <si>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</si>
  <si>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</si>
  <si>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</si>
  <si>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</si>
  <si>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</si>
  <si>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</si>
  <si>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</si>
  <si>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</si>
  <si>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</si>
  <si>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</si>
  <si>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</si>
  <si>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</si>
  <si>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</si>
  <si>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</si>
  <si>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</si>
  <si>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</si>
  <si>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</si>
  <si>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</si>
  <si>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</si>
  <si>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</si>
  <si>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</si>
  <si>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</si>
  <si>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</si>
  <si>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</si>
  <si>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</si>
  <si>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</si>
  <si>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</si>
  <si>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</si>
  <si>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</si>
  <si>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</si>
  <si>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</si>
  <si>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</si>
  <si>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</si>
  <si>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</si>
  <si>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</si>
  <si>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</si>
  <si>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</si>
  <si>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</si>
  <si>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</si>
  <si>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</si>
  <si>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</si>
  <si>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</si>
  <si>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</si>
  <si>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</si>
  <si>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</si>
  <si>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</si>
  <si>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</si>
  <si>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</si>
  <si>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</si>
  <si>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</si>
  <si>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</si>
  <si>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</si>
  <si>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</si>
  <si>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</si>
  <si>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</si>
  <si>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</si>
  <si>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</si>
  <si>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</si>
  <si>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</si>
  <si>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</si>
  <si>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</si>
  <si>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</si>
  <si>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</si>
  <si>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</si>
  <si>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</si>
  <si>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</si>
  <si>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</si>
  <si>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</si>
  <si>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</si>
  <si>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</si>
  <si>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</si>
  <si>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</si>
  <si>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</si>
  <si>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</si>
  <si>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</si>
  <si>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</si>
  <si>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</si>
  <si>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</si>
  <si>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</si>
  <si>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</si>
  <si>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</si>
  <si>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</si>
  <si>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</si>
  <si>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</si>
  <si>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</si>
  <si>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</si>
  <si>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</si>
  <si>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</si>
  <si>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</si>
  <si>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</si>
  <si>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</si>
  <si>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</si>
  <si>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</si>
  <si>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</si>
  <si>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</si>
  <si>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</si>
  <si>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</si>
  <si>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</si>
  <si>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</si>
  <si>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</si>
  <si>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</si>
  <si>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</si>
  <si>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</si>
  <si>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</si>
  <si>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</si>
  <si>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</si>
  <si>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</si>
  <si>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</si>
  <si>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</si>
  <si>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</si>
  <si>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</si>
  <si>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</si>
  <si>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</si>
  <si>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</si>
  <si>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</si>
  <si>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</si>
  <si>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</si>
  <si>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</si>
  <si>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</si>
  <si>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</si>
  <si>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</si>
  <si>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</si>
  <si>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</si>
  <si>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</si>
  <si>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</si>
  <si>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</si>
  <si>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</si>
  <si>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</si>
  <si>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</si>
  <si>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</si>
  <si>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</si>
  <si>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</si>
  <si>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</si>
  <si>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</si>
  <si>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</si>
  <si>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</si>
  <si>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</si>
  <si>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</si>
  <si>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</si>
  <si>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</si>
  <si>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</si>
  <si>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</si>
  <si>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</si>
  <si>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</si>
  <si>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</si>
  <si>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</si>
  <si>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</si>
  <si>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</si>
  <si>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</si>
  <si>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</si>
  <si>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</si>
  <si>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</si>
  <si>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</si>
  <si>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</si>
  <si>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</si>
  <si>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</si>
  <si>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</si>
  <si>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</si>
  <si>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</si>
  <si>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</si>
  <si>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</si>
  <si>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</si>
  <si>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</si>
  <si>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</si>
  <si>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</si>
  <si>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</si>
  <si>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</si>
  <si>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</si>
  <si>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</si>
  <si>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</si>
  <si>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</si>
  <si>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</si>
  <si>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</si>
  <si>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</si>
  <si>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</si>
  <si>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</si>
  <si>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</si>
  <si>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</si>
  <si>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</si>
  <si>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</si>
  <si>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</si>
  <si>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</si>
  <si>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</si>
  <si>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</si>
  <si>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</si>
  <si>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</si>
  <si>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</si>
  <si>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</si>
  <si>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</si>
  <si>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</si>
  <si>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</si>
  <si>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</si>
  <si>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</si>
  <si>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</si>
  <si>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</si>
  <si>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</si>
  <si>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</si>
  <si>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</si>
  <si>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</si>
  <si>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</si>
  <si>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</si>
  <si>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</si>
  <si>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</si>
  <si>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</si>
  <si>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</si>
  <si>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</si>
  <si>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</si>
  <si>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</si>
  <si>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</si>
  <si>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</si>
  <si>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</si>
  <si>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</si>
  <si>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</si>
  <si>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</si>
  <si>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</si>
  <si>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</si>
  <si>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</si>
  <si>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</si>
  <si>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</si>
  <si>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</si>
  <si>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</si>
  <si>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</si>
  <si>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</si>
  <si>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</si>
  <si>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</si>
  <si>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</si>
  <si>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</si>
  <si>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</si>
  <si>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</si>
  <si>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</si>
  <si>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</si>
  <si>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</si>
  <si>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</si>
  <si>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</si>
  <si>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</si>
  <si>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</si>
  <si>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</si>
  <si>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</si>
  <si>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</si>
  <si>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</si>
  <si>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</si>
  <si>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</si>
  <si>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</si>
  <si>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</si>
  <si>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</si>
  <si>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</si>
  <si>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</si>
  <si>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</si>
  <si>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</si>
  <si>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</si>
  <si>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</si>
  <si>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</si>
  <si>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</si>
  <si>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</si>
  <si>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</si>
  <si>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</si>
  <si>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</si>
  <si>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</si>
  <si>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</si>
  <si>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</si>
  <si>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</si>
  <si>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</si>
  <si>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</si>
  <si>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</si>
  <si>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</si>
  <si>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</si>
  <si>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</si>
  <si>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</si>
  <si>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</si>
  <si>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</si>
  <si>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</si>
  <si>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</si>
  <si>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</si>
  <si>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</si>
  <si>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</si>
  <si>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</si>
  <si>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</si>
  <si>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</si>
  <si>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</si>
  <si>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</si>
  <si>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</si>
  <si>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</si>
  <si>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</si>
  <si>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</si>
  <si>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</si>
  <si>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</si>
  <si>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</si>
  <si>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</si>
  <si>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</si>
  <si>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</si>
  <si>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</si>
  <si>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</si>
  <si>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</si>
  <si>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</si>
  <si>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</si>
  <si>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</si>
  <si>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</si>
  <si>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</si>
  <si>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</si>
  <si>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</si>
  <si>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</si>
  <si>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</si>
  <si>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</si>
  <si>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</si>
  <si>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</si>
  <si>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</si>
  <si>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</si>
  <si>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</si>
  <si>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</si>
  <si>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</si>
  <si>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</si>
  <si>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</si>
  <si>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</si>
  <si>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</si>
  <si>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</si>
  <si>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</si>
  <si>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</si>
  <si>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</si>
  <si>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</si>
  <si>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</si>
  <si>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</si>
  <si>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</si>
  <si>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</si>
  <si>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</si>
  <si>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</si>
  <si>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</si>
  <si>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</si>
  <si>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</si>
  <si>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</si>
  <si>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</si>
  <si>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</si>
  <si>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</si>
  <si>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</si>
  <si>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</si>
  <si>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</si>
  <si>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</si>
  <si>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</si>
  <si>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</si>
  <si>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</si>
  <si>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</si>
  <si>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</si>
  <si>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</si>
  <si>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</si>
  <si>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</si>
  <si>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</si>
  <si>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</si>
  <si>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</si>
  <si>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</si>
  <si>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</si>
  <si>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</si>
  <si>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</si>
  <si>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</si>
  <si>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</si>
  <si>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</si>
  <si>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</si>
  <si>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</si>
  <si>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</si>
  <si>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</si>
  <si>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</si>
  <si>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</si>
  <si>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</si>
  <si>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</si>
  <si>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</si>
  <si>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</si>
  <si>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</si>
  <si>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</si>
  <si>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</si>
  <si>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</si>
  <si>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</si>
  <si>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</si>
  <si>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</si>
  <si>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</si>
  <si>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</si>
  <si>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</si>
  <si>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</si>
  <si>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</si>
  <si>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</si>
  <si>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</si>
  <si>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</si>
  <si>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</si>
  <si>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</si>
  <si>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</si>
  <si>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</si>
  <si>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</si>
  <si>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</si>
  <si>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</si>
  <si>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</si>
  <si>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</si>
  <si>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</si>
  <si>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</si>
  <si>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</si>
  <si>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</si>
  <si>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</si>
  <si>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</si>
  <si>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</si>
  <si>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</si>
  <si>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</si>
  <si>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</si>
  <si>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</si>
  <si>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</si>
  <si>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</si>
  <si>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</si>
  <si>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</si>
  <si>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</si>
  <si>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</si>
  <si>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</si>
  <si>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</si>
  <si>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</si>
  <si>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</si>
  <si>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</si>
  <si>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</si>
  <si>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</si>
  <si>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</si>
  <si>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</si>
  <si>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</si>
  <si>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</si>
  <si>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</si>
  <si>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</si>
  <si>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</si>
  <si>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</si>
  <si>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</si>
  <si>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</si>
  <si>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</si>
  <si>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</si>
  <si>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</si>
  <si>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</si>
  <si>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</si>
  <si>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</si>
  <si>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</si>
  <si>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</si>
  <si>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</si>
  <si>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</si>
  <si>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</si>
  <si>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</si>
  <si>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</si>
  <si>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</si>
  <si>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</si>
  <si>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</si>
  <si>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</si>
  <si>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</si>
  <si>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</si>
  <si>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</si>
  <si>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</si>
  <si>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</si>
  <si>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</si>
  <si>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</si>
  <si>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</si>
  <si>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</si>
  <si>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</si>
  <si>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</si>
  <si>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</si>
  <si>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</si>
  <si>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</si>
  <si>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</si>
  <si>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</si>
  <si>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</si>
  <si>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</si>
  <si>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</si>
  <si>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</si>
  <si>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</si>
  <si>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</si>
  <si>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</si>
  <si>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</si>
  <si>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</si>
  <si>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</si>
  <si>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</si>
  <si>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</si>
  <si>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</si>
  <si>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</si>
  <si>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</si>
  <si>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</si>
  <si>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</si>
  <si>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</si>
  <si>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</si>
  <si>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</si>
  <si>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</si>
  <si>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</si>
  <si>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</si>
  <si>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</si>
  <si>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</si>
  <si>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</si>
  <si>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</si>
  <si>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</si>
  <si>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</si>
  <si>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</si>
  <si>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</si>
  <si>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</si>
  <si>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</si>
  <si>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</si>
  <si>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</si>
  <si>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</si>
  <si>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</si>
  <si>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</si>
  <si>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</si>
  <si>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</si>
  <si>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</si>
  <si>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</si>
  <si>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</si>
  <si>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</si>
  <si>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</si>
  <si>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</si>
  <si>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</si>
  <si>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</si>
  <si>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</si>
  <si>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</si>
  <si>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</si>
  <si>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</si>
  <si>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</si>
  <si>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</si>
  <si>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</si>
  <si>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</si>
  <si>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</si>
  <si>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</si>
  <si>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</si>
  <si>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</si>
  <si>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</si>
  <si>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</si>
  <si>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</si>
  <si>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</si>
  <si>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</si>
  <si>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</si>
  <si>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</si>
  <si>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</si>
  <si>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</si>
  <si>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</si>
  <si>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</si>
  <si>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</si>
  <si>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</si>
  <si>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</si>
  <si>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</si>
  <si>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</si>
  <si>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</si>
  <si>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</si>
  <si>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</si>
  <si>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</si>
  <si>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</si>
  <si>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</si>
  <si>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</si>
  <si>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</si>
  <si>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</si>
  <si>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</si>
  <si>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</si>
  <si>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</si>
  <si>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</si>
  <si>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</si>
  <si>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</si>
  <si>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</si>
  <si>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</si>
  <si>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</si>
  <si>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</si>
  <si>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</si>
  <si>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</si>
  <si>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</si>
  <si>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</si>
  <si>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</si>
  <si>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</si>
  <si>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</si>
  <si>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</si>
  <si>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</si>
  <si>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</si>
  <si>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</si>
  <si>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</si>
  <si>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</si>
  <si>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</si>
  <si>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</si>
  <si>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</si>
  <si>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</si>
  <si>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</si>
  <si>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</si>
  <si>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</si>
  <si>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</si>
  <si>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</si>
  <si>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</si>
  <si>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</si>
  <si>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</si>
  <si>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</si>
  <si>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</si>
  <si>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</si>
  <si>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</si>
  <si>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</si>
  <si>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</si>
  <si>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</si>
  <si>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</si>
  <si>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</si>
  <si>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</si>
  <si>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</si>
  <si>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</si>
  <si>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</si>
  <si>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</si>
  <si>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</si>
  <si>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</si>
  <si>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</si>
  <si>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</si>
  <si>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</si>
  <si>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</si>
  <si>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</si>
  <si>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</si>
  <si>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</si>
  <si>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</si>
  <si>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</si>
  <si>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</si>
  <si>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</si>
  <si>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</si>
  <si>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</si>
  <si>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</si>
  <si>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</si>
  <si>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</si>
  <si>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</si>
  <si>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</si>
  <si>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</si>
  <si>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</si>
  <si>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</si>
  <si>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</si>
  <si>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</si>
  <si>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</si>
  <si>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</si>
  <si>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</si>
  <si>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</si>
  <si>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</si>
  <si>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</si>
  <si>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</si>
  <si>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</si>
  <si>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</si>
  <si>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</si>
  <si>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</si>
  <si>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</si>
  <si>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</si>
  <si>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</si>
  <si>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</si>
  <si>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</si>
  <si>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</si>
  <si>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</si>
  <si>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</si>
  <si>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</si>
  <si>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</si>
  <si>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</si>
  <si>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</si>
  <si>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</si>
  <si>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</si>
  <si>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</si>
  <si>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</si>
  <si>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</si>
  <si>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</si>
  <si>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</si>
  <si>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</si>
  <si>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</si>
  <si>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</si>
  <si>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</si>
  <si>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</si>
  <si>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</si>
  <si>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</si>
  <si>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</si>
  <si>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</si>
  <si>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</si>
  <si>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</si>
  <si>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</si>
  <si>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</si>
  <si>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</si>
  <si>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</si>
  <si>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</si>
  <si>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</si>
  <si>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</si>
  <si>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</si>
  <si>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</si>
  <si>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</si>
  <si>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</si>
  <si>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</si>
  <si>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</si>
  <si>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</si>
  <si>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</si>
  <si>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</si>
  <si>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</si>
  <si>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</si>
  <si>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</si>
  <si>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</si>
  <si>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</si>
  <si>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</si>
  <si>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</si>
  <si>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</si>
  <si>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</si>
  <si>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</si>
  <si>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</si>
  <si>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</si>
  <si>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</si>
  <si>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</si>
  <si>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</si>
  <si>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</si>
  <si>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</si>
  <si>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</si>
  <si>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</si>
  <si>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</si>
  <si>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</si>
  <si>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</si>
  <si>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</si>
  <si>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</si>
  <si>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</si>
  <si>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</si>
  <si>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</si>
  <si>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</si>
  <si>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</si>
  <si>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</si>
  <si>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</si>
  <si>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</si>
  <si>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</si>
  <si>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</si>
  <si>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</si>
  <si>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</si>
  <si>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</si>
  <si>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</si>
  <si>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</si>
  <si>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</si>
  <si>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</si>
  <si>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</si>
  <si>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</si>
  <si>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</si>
  <si>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</si>
  <si>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</si>
  <si>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</si>
  <si>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</si>
  <si>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</si>
  <si>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</si>
  <si>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</si>
  <si>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</si>
  <si>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</si>
  <si>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</si>
  <si>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</si>
  <si>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</si>
  <si>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</si>
  <si>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</si>
  <si>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</si>
  <si>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</si>
  <si>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</si>
  <si>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</si>
  <si>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</si>
  <si>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</si>
  <si>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</si>
  <si>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</si>
  <si>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</si>
  <si>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</si>
  <si>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</si>
  <si>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</si>
  <si>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</si>
  <si>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</si>
  <si>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</si>
  <si>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</si>
  <si>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</si>
  <si>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</si>
  <si>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</si>
  <si>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</si>
  <si>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</si>
  <si>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</si>
  <si>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</si>
  <si>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</si>
  <si>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</si>
  <si>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</si>
  <si>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</si>
  <si>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</si>
  <si>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</si>
  <si>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</si>
  <si>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</si>
  <si>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</si>
  <si>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</si>
  <si>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</si>
  <si>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</si>
  <si>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</si>
  <si>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</si>
  <si>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</si>
  <si>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</si>
  <si>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</si>
  <si>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</si>
  <si>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</si>
  <si>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</si>
  <si>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</si>
  <si>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</si>
  <si>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</si>
  <si>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</si>
  <si>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</si>
  <si>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</si>
  <si>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</si>
  <si>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</si>
  <si>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</si>
  <si>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</si>
  <si>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</si>
  <si>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</si>
  <si>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</si>
  <si>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</si>
  <si>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</si>
  <si>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</si>
  <si>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</si>
  <si>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</si>
  <si>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</si>
  <si>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</si>
  <si>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</si>
  <si>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</si>
  <si>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</si>
  <si>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</si>
  <si>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</si>
  <si>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</si>
  <si>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</si>
  <si>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</si>
  <si>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</si>
  <si>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</si>
  <si>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</si>
  <si>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</si>
  <si>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</si>
  <si>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</si>
  <si>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</si>
  <si>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</si>
  <si>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</si>
  <si>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</si>
  <si>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</si>
  <si>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</si>
  <si>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</si>
  <si>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</si>
  <si>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</si>
  <si>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</si>
  <si>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</si>
  <si>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</si>
  <si>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</si>
  <si>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</si>
  <si>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</si>
  <si>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</si>
  <si>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</si>
  <si>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</si>
  <si>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</si>
  <si>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</si>
  <si>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</si>
  <si>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</si>
  <si>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</si>
  <si>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</si>
  <si>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</si>
  <si>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</si>
  <si>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</si>
  <si>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</si>
  <si>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</si>
  <si>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</si>
  <si>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</si>
  <si>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</si>
  <si>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</si>
  <si>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</si>
  <si>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</si>
  <si>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</si>
  <si>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</si>
  <si>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</si>
  <si>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</si>
  <si>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</si>
  <si>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</si>
  <si>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</si>
  <si>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</si>
  <si>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</si>
  <si>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</si>
  <si>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</si>
  <si>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</si>
  <si>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</si>
  <si>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</si>
  <si>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</si>
  <si>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</si>
  <si>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</si>
  <si>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</si>
  <si>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</si>
  <si>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</si>
  <si>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</si>
  <si>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</si>
  <si>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</si>
  <si>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</si>
  <si>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</si>
  <si>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</si>
  <si>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</si>
  <si>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</si>
  <si>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</si>
  <si>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</si>
  <si>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</si>
  <si>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</si>
  <si>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</si>
  <si>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</si>
  <si>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</si>
  <si>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</si>
  <si>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</si>
  <si>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</si>
  <si>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</si>
  <si>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</si>
  <si>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</si>
  <si>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</si>
  <si>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</si>
  <si>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</si>
  <si>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</si>
  <si>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</si>
  <si>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</si>
  <si>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</si>
  <si>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</si>
  <si>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</si>
  <si>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</si>
  <si>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</si>
  <si>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</si>
  <si>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</si>
  <si>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</si>
  <si>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</si>
  <si>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</si>
  <si>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</si>
  <si>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</si>
  <si>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</si>
  <si>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</si>
  <si>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</si>
  <si>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</si>
  <si>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</si>
  <si>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</si>
  <si>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</si>
  <si>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</si>
  <si>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</si>
  <si>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</si>
  <si>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</si>
  <si>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</si>
  <si>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</si>
  <si>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</si>
  <si>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</si>
  <si>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</si>
  <si>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</si>
  <si>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</si>
  <si>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</si>
  <si>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</si>
  <si>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</si>
  <si>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</si>
  <si>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</si>
  <si>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</si>
  <si>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</si>
  <si>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</si>
  <si>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</si>
  <si>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</si>
  <si>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</si>
  <si>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</si>
  <si>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</si>
  <si>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</si>
  <si>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</si>
  <si>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</si>
  <si>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</si>
  <si>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</si>
  <si>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</si>
  <si>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</si>
  <si>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</si>
  <si>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</si>
  <si>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</si>
  <si>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</si>
  <si>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</si>
  <si>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</si>
  <si>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</si>
  <si>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</si>
  <si>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</si>
  <si>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</si>
  <si>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</si>
  <si>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</si>
  <si>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</si>
  <si>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</si>
  <si>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</si>
  <si>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</si>
  <si>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</si>
  <si>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</si>
  <si>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</si>
  <si>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</si>
  <si>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</si>
  <si>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</si>
  <si>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</si>
  <si>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</si>
  <si>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</si>
  <si>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</si>
  <si>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</si>
  <si>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</si>
  <si>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</si>
  <si>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</si>
  <si>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</si>
  <si>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</si>
  <si>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</si>
  <si>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</si>
  <si>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</si>
  <si>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</si>
  <si>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</si>
  <si>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</si>
  <si>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</si>
  <si>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</si>
  <si>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</si>
  <si>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</si>
  <si>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</si>
  <si>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</si>
  <si>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</si>
  <si>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</si>
  <si>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</si>
  <si>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</si>
  <si>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</si>
  <si>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</si>
  <si>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</si>
  <si>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</si>
  <si>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</si>
  <si>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</si>
  <si>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</si>
  <si>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</si>
  <si>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</si>
  <si>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</si>
  <si>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</si>
  <si>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</si>
  <si>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</si>
  <si>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</si>
  <si>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</si>
  <si>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</si>
  <si>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</si>
  <si>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</si>
  <si>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</si>
  <si>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</si>
  <si>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</si>
  <si>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</si>
  <si>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</si>
  <si>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</si>
  <si>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</si>
  <si>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</si>
  <si>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</si>
  <si>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</si>
  <si>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</si>
  <si>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</si>
  <si>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</si>
  <si>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</si>
  <si>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</si>
  <si>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</si>
  <si>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</si>
  <si>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</si>
  <si>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</si>
  <si>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</si>
  <si>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</si>
  <si>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</si>
  <si>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</si>
  <si>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</si>
  <si>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</si>
  <si>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</si>
  <si>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</si>
  <si>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</si>
  <si>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</si>
  <si>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</si>
  <si>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</si>
  <si>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</si>
  <si>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</si>
  <si>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</si>
  <si>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</si>
  <si>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</si>
  <si>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</si>
  <si>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</si>
  <si>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</si>
  <si>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</si>
  <si>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</si>
  <si>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</si>
  <si>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</si>
  <si>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</si>
  <si>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</si>
  <si>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</si>
  <si>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</si>
  <si>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</si>
  <si>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</si>
  <si>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</si>
  <si>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</si>
  <si>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</si>
  <si>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</si>
  <si>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</si>
  <si>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</si>
  <si>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</si>
  <si>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</si>
  <si>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</si>
  <si>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</si>
  <si>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</si>
  <si>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</si>
  <si>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</si>
  <si>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</si>
  <si>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</si>
  <si>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</si>
  <si>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</si>
  <si>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</si>
  <si>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</si>
  <si>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</si>
  <si>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</si>
  <si>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</si>
  <si>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</si>
  <si>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</si>
  <si>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</si>
  <si>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</si>
  <si>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</si>
  <si>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</si>
  <si>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</si>
  <si>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</si>
  <si>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</si>
  <si>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</si>
  <si>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</si>
  <si>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</si>
  <si>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</si>
  <si>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</si>
  <si>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</si>
  <si>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</si>
  <si>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</si>
  <si>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</si>
  <si>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</si>
  <si>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</si>
  <si>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</si>
  <si>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</si>
  <si>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</si>
  <si>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</si>
  <si>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</si>
  <si>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</si>
  <si>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</si>
  <si>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</si>
  <si>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</si>
  <si>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</si>
  <si>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</si>
  <si>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</si>
  <si>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</si>
  <si>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</si>
  <si>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</si>
  <si>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</si>
  <si>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</si>
  <si>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</si>
  <si>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</si>
  <si>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</si>
  <si>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</si>
  <si>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</si>
  <si>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</si>
  <si>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</si>
  <si>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</si>
  <si>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</si>
  <si>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</si>
  <si>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</si>
  <si>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</si>
  <si>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</si>
  <si>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</si>
  <si>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</si>
  <si>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</si>
  <si>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</si>
  <si>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</si>
  <si>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</si>
  <si>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</si>
  <si>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</si>
  <si>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</si>
  <si>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</si>
  <si>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</si>
  <si>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</si>
  <si>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</si>
  <si>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</si>
  <si>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</si>
  <si>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</si>
  <si>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</si>
  <si>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</si>
  <si>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</si>
  <si>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</si>
  <si>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</si>
  <si>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</si>
  <si>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</si>
  <si>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</si>
  <si>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</si>
  <si>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</si>
  <si>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</si>
  <si>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</si>
  <si>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</si>
  <si>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</si>
  <si>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</si>
  <si>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</si>
  <si>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</si>
  <si>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</si>
  <si>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</si>
  <si>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</si>
  <si>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</si>
  <si>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</si>
  <si>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</si>
  <si>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</si>
  <si>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</si>
  <si>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</si>
  <si>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</si>
  <si>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</si>
  <si>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</si>
  <si>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</si>
  <si>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</si>
  <si>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</si>
  <si>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</si>
  <si>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</si>
  <si>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</si>
  <si>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</si>
  <si>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</si>
  <si>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</si>
  <si>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</si>
  <si>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</si>
  <si>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</si>
  <si>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</si>
  <si>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</si>
  <si>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</si>
  <si>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</si>
  <si>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</si>
  <si>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</si>
  <si>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</si>
  <si>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</si>
  <si>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</si>
  <si>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</si>
  <si>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</si>
  <si>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</si>
  <si>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</si>
  <si>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</si>
  <si>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</si>
  <si>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</si>
  <si>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</si>
  <si>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</si>
  <si>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</si>
  <si>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</si>
  <si>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</si>
  <si>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</si>
  <si>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</si>
  <si>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</si>
  <si>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</si>
  <si>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</si>
  <si>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</si>
  <si>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</si>
  <si>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</si>
  <si>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</si>
  <si>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</si>
  <si>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</si>
  <si>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</si>
  <si>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</si>
  <si>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</si>
  <si>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</si>
  <si>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</si>
  <si>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</si>
  <si>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</si>
  <si>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</si>
  <si>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</si>
  <si>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</si>
  <si>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</si>
  <si>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</si>
  <si>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</si>
  <si>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</si>
  <si>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</si>
  <si>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</si>
  <si>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</si>
  <si>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</si>
  <si>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</si>
  <si>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</si>
  <si>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</si>
  <si>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</si>
  <si>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</si>
  <si>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</si>
  <si>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</si>
  <si>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</si>
  <si>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</si>
  <si>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</si>
  <si>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</si>
  <si>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</si>
  <si>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</si>
  <si>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</si>
  <si>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</si>
  <si>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</si>
  <si>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</si>
  <si>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</si>
  <si>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</si>
  <si>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</si>
  <si>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</si>
  <si>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</si>
  <si>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</si>
  <si>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</si>
  <si>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</si>
  <si>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</si>
  <si>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</si>
  <si>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</si>
  <si>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</si>
  <si>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</si>
  <si>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</si>
  <si>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</si>
  <si>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</si>
  <si>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</si>
  <si>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</si>
  <si>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</si>
  <si>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</si>
  <si>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</si>
  <si>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</si>
  <si>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</si>
  <si>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</si>
  <si>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</si>
  <si>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</si>
  <si>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</si>
  <si>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</si>
  <si>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</si>
  <si>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</si>
  <si>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</si>
  <si>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</si>
  <si>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</si>
  <si>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</si>
  <si>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</si>
  <si>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</si>
  <si>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</si>
  <si>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</si>
  <si>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</si>
  <si>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</si>
  <si>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</si>
  <si>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</si>
  <si>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</si>
  <si>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</si>
  <si>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</si>
  <si>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</si>
  <si>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</si>
  <si>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</si>
  <si>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</si>
  <si>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</si>
  <si>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</si>
  <si>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</si>
  <si>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</si>
  <si>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</si>
  <si>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</si>
  <si>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</si>
  <si>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</si>
  <si>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</si>
  <si>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</si>
  <si>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</si>
  <si>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</si>
  <si>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</si>
  <si>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</si>
  <si>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</si>
  <si>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</si>
  <si>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</si>
  <si>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</si>
  <si>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</si>
  <si>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</si>
  <si>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</si>
  <si>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</si>
  <si>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</si>
  <si>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</si>
  <si>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</si>
  <si>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</si>
  <si>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</si>
  <si>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</si>
  <si>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</si>
  <si>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</si>
  <si>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</si>
  <si>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</si>
  <si>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</si>
  <si>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</si>
  <si>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</si>
  <si>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</si>
  <si>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</si>
  <si>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</si>
  <si>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</si>
  <si>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</si>
  <si>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</si>
  <si>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</si>
  <si>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</si>
  <si>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</si>
  <si>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</si>
  <si>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</si>
  <si>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</si>
  <si>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</si>
  <si>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</si>
  <si>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</si>
  <si>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</si>
  <si>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</si>
  <si>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</si>
  <si>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</si>
  <si>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</si>
  <si>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</si>
  <si>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</si>
  <si>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</si>
  <si>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</si>
  <si>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</si>
  <si>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</si>
  <si>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</si>
  <si>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</si>
  <si>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</si>
  <si>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</si>
  <si>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</si>
  <si>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</si>
  <si>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</si>
  <si>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</si>
  <si>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</si>
  <si>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</si>
  <si>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</si>
  <si>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</si>
  <si>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</si>
  <si>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</si>
  <si>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</si>
  <si>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</si>
  <si>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</si>
  <si>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</si>
  <si>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</si>
  <si>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</si>
  <si>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</si>
  <si>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</si>
  <si>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</si>
  <si>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</si>
  <si>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</si>
  <si>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</si>
  <si>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</si>
  <si>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</si>
  <si>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</si>
  <si>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</si>
  <si>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</si>
  <si>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</si>
  <si>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</si>
  <si>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</si>
  <si>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</si>
  <si>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</si>
  <si>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</si>
  <si>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</si>
  <si>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</si>
  <si>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</si>
  <si>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</si>
  <si>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</si>
  <si>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</si>
  <si>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</si>
  <si>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</si>
  <si>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</si>
  <si>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</si>
  <si>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</si>
  <si>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</si>
  <si>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</si>
  <si>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</si>
  <si>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</si>
  <si>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</si>
  <si>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</si>
  <si>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</si>
  <si>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</si>
  <si>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</si>
  <si>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</si>
  <si>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</si>
  <si>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</si>
  <si>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</si>
  <si>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</si>
  <si>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</si>
  <si>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</si>
  <si>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</si>
  <si>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</si>
  <si>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</si>
  <si>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</si>
  <si>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</si>
  <si>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</si>
  <si>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</si>
  <si>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</si>
  <si>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</si>
  <si>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</si>
  <si>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</si>
  <si>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</si>
  <si>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</si>
  <si>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</si>
  <si>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</si>
  <si>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</si>
  <si>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</si>
  <si>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</si>
  <si>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</si>
  <si>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</si>
  <si>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</si>
  <si>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</si>
  <si>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</si>
  <si>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</si>
  <si>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</si>
  <si>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</si>
  <si>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</si>
  <si>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</si>
  <si>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</si>
  <si>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</si>
  <si>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</si>
  <si>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</si>
  <si>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</si>
  <si>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</si>
  <si>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</si>
  <si>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</si>
  <si>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</si>
  <si>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</si>
  <si>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</si>
  <si>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</si>
  <si>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</si>
  <si>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</si>
  <si>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</si>
  <si>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</si>
  <si>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</si>
  <si>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</si>
  <si>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</si>
  <si>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</si>
  <si>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</si>
  <si>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</si>
  <si>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</si>
  <si>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</si>
  <si>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</si>
  <si>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</si>
  <si>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</si>
  <si>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</si>
  <si>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</si>
  <si>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</si>
  <si>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</si>
  <si>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</si>
  <si>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</si>
  <si>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</si>
  <si>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</si>
  <si>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</si>
  <si>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</si>
  <si>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</si>
  <si>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</si>
  <si>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</si>
  <si>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</si>
  <si>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</si>
  <si>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</si>
  <si>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</si>
  <si>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</si>
  <si>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</si>
  <si>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</si>
  <si>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</si>
  <si>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</si>
  <si>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</si>
  <si>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</si>
  <si>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</si>
  <si>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</si>
  <si>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</si>
  <si>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</si>
  <si>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</si>
  <si>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</si>
  <si>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</si>
  <si>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</si>
  <si>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</si>
  <si>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</si>
  <si>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</si>
  <si>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</si>
  <si>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</si>
  <si>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</si>
  <si>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</si>
  <si>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</si>
  <si>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</si>
  <si>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</si>
  <si>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</si>
  <si>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</si>
  <si>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</si>
  <si>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</si>
  <si>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</si>
  <si>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</si>
  <si>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</si>
  <si>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</si>
  <si>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</si>
  <si>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</si>
  <si>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</si>
  <si>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</si>
  <si>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</si>
  <si>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</si>
  <si>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</si>
  <si>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</si>
  <si>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</si>
  <si>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</si>
  <si>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</si>
  <si>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</si>
  <si>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</si>
  <si>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</si>
  <si>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</si>
  <si>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</si>
  <si>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</si>
  <si>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</si>
  <si>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</si>
  <si>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</si>
  <si>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</si>
  <si>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</si>
  <si>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</si>
  <si>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</si>
  <si>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</si>
  <si>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</si>
  <si>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</si>
  <si>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</si>
  <si>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</si>
  <si>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</si>
  <si>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</si>
  <si>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</si>
  <si>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</si>
  <si>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</si>
  <si>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</si>
  <si>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</si>
  <si>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</si>
  <si>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</si>
  <si>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</si>
  <si>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</si>
  <si>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</si>
  <si>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</si>
  <si>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</si>
  <si>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</si>
  <si>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</si>
  <si>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</si>
  <si>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</si>
  <si>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</si>
  <si>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</si>
  <si>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</si>
  <si>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</si>
  <si>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</si>
  <si>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</si>
  <si>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</si>
  <si>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</si>
  <si>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</si>
  <si>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</si>
  <si>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</si>
  <si>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</si>
  <si>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</si>
  <si>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</si>
  <si>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</si>
  <si>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</si>
  <si>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</si>
  <si>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</si>
  <si>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</si>
  <si>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</si>
  <si>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</si>
  <si>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</si>
  <si>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</si>
  <si>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</si>
  <si>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</si>
  <si>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</si>
  <si>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</si>
  <si>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</si>
  <si>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</si>
  <si>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</si>
  <si>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</si>
  <si>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</si>
  <si>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</si>
  <si>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</si>
  <si>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</si>
  <si>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</si>
  <si>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</si>
  <si>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</si>
  <si>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</si>
  <si>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</si>
  <si>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</si>
  <si>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</si>
  <si>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</si>
  <si>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</si>
  <si>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</si>
  <si>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</si>
  <si>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</si>
  <si>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</si>
  <si>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</si>
  <si>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</si>
  <si>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</si>
  <si>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</si>
  <si>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</si>
  <si>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</si>
  <si>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</si>
  <si>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</si>
  <si>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</si>
  <si>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</si>
  <si>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</si>
  <si>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</si>
  <si>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</si>
  <si>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</si>
  <si>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</si>
  <si>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</si>
  <si>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</si>
  <si>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</si>
  <si>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</si>
  <si>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</si>
  <si>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</si>
  <si>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</si>
  <si>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</si>
  <si>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</si>
  <si>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</si>
  <si>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</si>
  <si>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</si>
  <si>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</si>
  <si>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</si>
  <si>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</si>
  <si>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</si>
  <si>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</si>
  <si>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</si>
  <si>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</si>
  <si>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</si>
  <si>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</si>
  <si>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</si>
  <si>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</si>
  <si>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</si>
  <si>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</si>
  <si>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</si>
  <si>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</si>
  <si>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</si>
  <si>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</si>
  <si>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</si>
  <si>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</si>
  <si>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</si>
  <si>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</si>
  <si>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</si>
  <si>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</si>
  <si>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</si>
  <si>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</si>
  <si>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</si>
  <si>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</si>
  <si>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</si>
  <si>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</si>
  <si>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</si>
  <si>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</si>
  <si>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</si>
  <si>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</si>
  <si>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</si>
  <si>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</si>
  <si>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</si>
  <si>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</si>
  <si>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</si>
  <si>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</si>
  <si>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</si>
  <si>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</si>
  <si>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</si>
  <si>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</si>
  <si>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</si>
  <si>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</si>
  <si>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</si>
  <si>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</si>
  <si>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</si>
  <si>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</si>
  <si>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</si>
  <si>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</si>
  <si>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</si>
  <si>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</si>
  <si>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</si>
  <si>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</si>
  <si>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</si>
  <si>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</si>
  <si>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</si>
  <si>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</si>
  <si>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</si>
  <si>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</si>
  <si>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</si>
  <si>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</si>
  <si>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</si>
  <si>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</si>
  <si>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</si>
  <si>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</si>
  <si>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</si>
  <si>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</si>
  <si>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</si>
  <si>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</si>
  <si>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</si>
  <si>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</si>
  <si>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</si>
  <si>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</si>
  <si>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</si>
  <si>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</si>
  <si>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</si>
  <si>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</si>
  <si>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</si>
  <si>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</si>
  <si>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</si>
  <si>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</si>
  <si>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</si>
  <si>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</si>
  <si>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</si>
  <si>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</si>
  <si>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</si>
  <si>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</si>
  <si>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</si>
  <si>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</si>
  <si>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</si>
  <si>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</si>
  <si>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</si>
  <si>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</si>
  <si>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</si>
  <si>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</si>
  <si>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</si>
  <si>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</si>
  <si>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</si>
  <si>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</si>
  <si>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</si>
  <si>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</si>
  <si>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</si>
  <si>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</si>
  <si>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</si>
  <si>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</si>
  <si>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</si>
  <si>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</si>
  <si>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</si>
  <si>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</si>
  <si>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</si>
  <si>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</si>
  <si>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</si>
  <si>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</si>
  <si>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</si>
  <si>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</si>
  <si>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</si>
  <si>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</si>
  <si>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</si>
  <si>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</si>
  <si>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</si>
  <si>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</si>
  <si>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</si>
  <si>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</si>
  <si>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</si>
  <si>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</si>
  <si>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</si>
  <si>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</si>
  <si>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</si>
  <si>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</si>
  <si>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</si>
  <si>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</si>
  <si>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</si>
  <si>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</si>
  <si>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</si>
  <si>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</si>
  <si>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</si>
  <si>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</si>
  <si>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</si>
  <si>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</si>
  <si>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</si>
  <si>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</si>
  <si>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</si>
  <si>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</si>
  <si>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</si>
  <si>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</si>
  <si>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</si>
  <si>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</si>
  <si>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</si>
  <si>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</si>
  <si>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</si>
  <si>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</si>
  <si>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</si>
  <si>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</si>
  <si>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</si>
  <si>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</si>
  <si>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</si>
  <si>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</si>
  <si>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</si>
  <si>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</si>
  <si>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</si>
  <si>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</si>
  <si>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</si>
  <si>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</si>
  <si>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</si>
  <si>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</si>
  <si>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</si>
  <si>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</si>
  <si>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</si>
  <si>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</si>
  <si>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</si>
  <si>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</si>
  <si>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</si>
  <si>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</si>
  <si>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</si>
  <si>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</si>
  <si>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</si>
  <si>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</si>
  <si>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</si>
  <si>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</si>
  <si>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</si>
  <si>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</si>
  <si>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</si>
  <si>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</si>
  <si>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</si>
  <si>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</si>
  <si>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</si>
  <si>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</si>
  <si>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</si>
  <si>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</si>
  <si>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</si>
  <si>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</si>
  <si>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</si>
  <si>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</si>
  <si>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</si>
  <si>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</si>
  <si>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</si>
  <si>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</si>
  <si>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</si>
  <si>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</si>
  <si>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</si>
  <si>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</si>
  <si>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</si>
  <si>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</si>
  <si>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</si>
  <si>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</si>
  <si>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</si>
  <si>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</si>
  <si>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</si>
  <si>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</si>
  <si>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</si>
  <si>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</si>
  <si>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</si>
  <si>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</si>
  <si>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</si>
  <si>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</si>
  <si>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</si>
  <si>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</si>
  <si>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</si>
  <si>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</si>
  <si>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</si>
  <si>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</si>
  <si>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</si>
  <si>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</si>
  <si>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</si>
  <si>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</si>
  <si>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</si>
  <si>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</si>
  <si>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</si>
  <si>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</si>
  <si>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</si>
  <si>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</si>
  <si>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</si>
  <si>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</si>
  <si>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</si>
  <si>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</si>
  <si>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</si>
  <si>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</si>
  <si>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</si>
  <si>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</si>
  <si>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</si>
  <si>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</si>
  <si>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</si>
  <si>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</si>
  <si>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</si>
  <si>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</si>
  <si>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</si>
  <si>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</si>
  <si>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</si>
  <si>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</si>
  <si>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</si>
  <si>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</si>
  <si>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</si>
  <si>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</si>
  <si>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</si>
  <si>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</si>
  <si>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</si>
  <si>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</si>
  <si>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</si>
  <si>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</si>
  <si>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</si>
  <si>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</si>
  <si>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</si>
  <si>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</si>
  <si>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</si>
  <si>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</si>
  <si>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</si>
  <si>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</si>
  <si>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</si>
  <si>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</si>
  <si>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</si>
  <si>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</si>
  <si>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</si>
  <si>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</si>
  <si>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</si>
  <si>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</si>
  <si>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</si>
  <si>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</si>
  <si>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</si>
  <si>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</si>
  <si>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</si>
  <si>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</si>
  <si>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</si>
  <si>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</si>
  <si>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</si>
  <si>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</si>
  <si>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</si>
  <si>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</si>
  <si>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</si>
  <si>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</si>
  <si>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</si>
  <si>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</si>
  <si>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</si>
  <si>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</si>
  <si>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</si>
  <si>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</si>
  <si>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</si>
  <si>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</si>
  <si>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</si>
  <si>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</si>
  <si>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</si>
  <si>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</si>
  <si>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</si>
  <si>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</si>
  <si>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</si>
  <si>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</si>
  <si>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</si>
  <si>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</si>
  <si>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</si>
  <si>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</si>
  <si>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</si>
  <si>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</si>
  <si>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</si>
  <si>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</si>
  <si>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</si>
  <si>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</si>
  <si>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</si>
  <si>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</si>
  <si>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</si>
  <si>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</si>
  <si>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</si>
  <si>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</si>
  <si>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</si>
  <si>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</si>
  <si>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</si>
  <si>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</si>
  <si>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</si>
  <si>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</si>
  <si>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</si>
  <si>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</si>
  <si>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</si>
  <si>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</si>
  <si>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</si>
  <si>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</si>
  <si>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</si>
  <si>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</si>
  <si>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</si>
  <si>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</si>
  <si>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</si>
  <si>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</si>
  <si>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</si>
  <si>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</si>
  <si>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</si>
  <si>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</si>
  <si>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</si>
  <si>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</si>
  <si>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</si>
  <si>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</si>
  <si>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</si>
  <si>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</si>
  <si>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</si>
  <si>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</si>
  <si>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</si>
  <si>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</si>
  <si>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</si>
  <si>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</si>
  <si>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</si>
  <si>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</si>
  <si>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</si>
  <si>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</si>
  <si>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</si>
  <si>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</si>
  <si>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</si>
  <si>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</si>
  <si>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</si>
  <si>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</si>
  <si>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</si>
  <si>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</si>
  <si>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</si>
  <si>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</si>
  <si>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</si>
  <si>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</si>
  <si>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</si>
  <si>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</si>
  <si>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</si>
  <si>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</si>
  <si>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</si>
  <si>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</si>
  <si>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</si>
  <si>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</si>
  <si>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</si>
  <si>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</si>
  <si>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</si>
  <si>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</si>
  <si>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</si>
  <si>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</si>
  <si>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</si>
  <si>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</si>
  <si>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</si>
  <si>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</si>
  <si>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</si>
  <si>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</si>
  <si>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</si>
  <si>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</si>
  <si>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</si>
  <si>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</si>
  <si>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</si>
  <si>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</si>
  <si>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</si>
  <si>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</si>
  <si>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</si>
  <si>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</si>
  <si>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</si>
  <si>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</si>
  <si>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</si>
  <si>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</si>
  <si>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</si>
  <si>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</si>
  <si>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</si>
  <si>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</si>
  <si>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</si>
  <si>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</si>
  <si>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</si>
  <si>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</si>
  <si>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</si>
  <si>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</si>
  <si>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</si>
  <si>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</si>
  <si>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</si>
  <si>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</si>
  <si>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</si>
  <si>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</si>
  <si>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</si>
  <si>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</si>
  <si>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</si>
  <si>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</si>
  <si>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</si>
  <si>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</si>
  <si>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</si>
  <si>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</si>
  <si>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</si>
  <si>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</si>
  <si>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</si>
  <si>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</si>
  <si>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</si>
  <si>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</si>
  <si>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</si>
  <si>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</si>
  <si>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</si>
  <si>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</si>
  <si>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</si>
  <si>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</si>
  <si>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</si>
  <si>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</si>
  <si>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</si>
  <si>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</si>
  <si>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</si>
  <si>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</si>
  <si>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</si>
  <si>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</si>
  <si>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</si>
  <si>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</si>
  <si>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</si>
  <si>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</si>
  <si>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</si>
  <si>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</si>
  <si>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</si>
  <si>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</si>
  <si>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</si>
  <si>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</si>
  <si>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</si>
  <si>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</si>
  <si>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</si>
  <si>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</si>
  <si>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</si>
  <si>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</si>
  <si>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</si>
  <si>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</si>
  <si>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</si>
  <si>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</si>
  <si>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</si>
  <si>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</si>
  <si>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</si>
  <si>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</si>
  <si>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</si>
  <si>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</si>
  <si>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</si>
  <si>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</si>
  <si>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</si>
  <si>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</si>
  <si>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</si>
  <si>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</si>
  <si>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</si>
  <si>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</si>
  <si>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</si>
  <si>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</si>
  <si>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</si>
  <si>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</si>
  <si>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</si>
  <si>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</si>
  <si>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</si>
  <si>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</si>
  <si>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</si>
  <si>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</si>
  <si>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</si>
  <si>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</si>
  <si>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</si>
  <si>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</si>
  <si>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</si>
  <si>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</si>
  <si>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</si>
  <si>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</si>
  <si>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</si>
  <si>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</si>
  <si>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</si>
  <si>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</si>
  <si>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</si>
  <si>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</si>
  <si>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</si>
  <si>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</si>
  <si>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</si>
  <si>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</si>
  <si>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</si>
  <si>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</si>
  <si>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</si>
  <si>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</si>
  <si>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</si>
  <si>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</si>
  <si>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</si>
  <si>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</si>
  <si>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</si>
  <si>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</si>
  <si>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</si>
  <si>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</si>
  <si>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</si>
  <si>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</si>
  <si>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</si>
  <si>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</si>
  <si>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</si>
  <si>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</si>
  <si>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</si>
  <si>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</si>
  <si>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</si>
  <si>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</si>
  <si>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</si>
  <si>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</si>
  <si>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</si>
  <si>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</si>
  <si>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</si>
  <si>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</si>
  <si>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</si>
  <si>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</si>
  <si>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</si>
  <si>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</si>
  <si>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</si>
  <si>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</si>
  <si>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</si>
  <si>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</si>
  <si>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</si>
  <si>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</si>
  <si>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</si>
  <si>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</si>
  <si>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</si>
  <si>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</si>
  <si>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</si>
  <si>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</si>
  <si>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</si>
  <si>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</si>
  <si>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</si>
  <si>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</si>
  <si>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</si>
  <si>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</si>
  <si>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</si>
  <si>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</si>
  <si>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</si>
  <si>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</si>
  <si>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</si>
  <si>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</si>
  <si>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</si>
  <si>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</si>
  <si>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</si>
  <si>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</si>
  <si>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</si>
  <si>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</si>
  <si>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</si>
  <si>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</si>
  <si>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</si>
  <si>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</si>
  <si>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</si>
  <si>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</si>
  <si>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</si>
  <si>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</si>
  <si>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</si>
  <si>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</si>
  <si>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</si>
  <si>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</si>
  <si>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</si>
  <si>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</si>
  <si>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</si>
  <si>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</si>
  <si>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</si>
  <si>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</si>
  <si>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</si>
  <si>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</si>
  <si>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</si>
  <si>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</si>
  <si>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</si>
  <si>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</si>
  <si>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</si>
  <si>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</si>
  <si>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</si>
  <si>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</si>
  <si>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</si>
  <si>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</si>
  <si>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</si>
  <si>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</si>
  <si>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</si>
  <si>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</si>
  <si>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</si>
  <si>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</si>
  <si>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</si>
  <si>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</si>
  <si>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</si>
  <si>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</si>
  <si>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</si>
  <si>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</si>
  <si>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</si>
  <si>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</si>
  <si>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</si>
  <si>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</si>
  <si>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</si>
  <si>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</si>
  <si>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</si>
  <si>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</si>
  <si>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</si>
  <si>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</si>
  <si>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</si>
  <si>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</si>
  <si>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</si>
  <si>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</si>
  <si>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</si>
  <si>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</si>
  <si>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</si>
  <si>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</si>
  <si>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</si>
  <si>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</si>
  <si>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</si>
  <si>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</si>
  <si>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</si>
  <si>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</si>
  <si>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</si>
  <si>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</si>
  <si>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</si>
  <si>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</si>
  <si>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</si>
  <si>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</si>
  <si>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</si>
  <si>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</si>
  <si>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</si>
  <si>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</si>
  <si>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</si>
  <si>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</si>
  <si>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</si>
  <si>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</si>
  <si>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</si>
  <si>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</si>
  <si>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</si>
  <si>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</si>
  <si>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</si>
  <si>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</si>
  <si>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</si>
  <si>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</si>
  <si>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</si>
  <si>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</si>
  <si>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</si>
  <si>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</si>
  <si>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</si>
  <si>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</si>
  <si>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</si>
  <si>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</si>
  <si>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</si>
  <si>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</si>
  <si>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</si>
  <si>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</si>
  <si>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</si>
  <si>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</si>
  <si>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</si>
  <si>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</si>
  <si>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</si>
  <si>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</si>
  <si>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</si>
  <si>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</si>
  <si>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</si>
  <si>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</si>
  <si>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</si>
  <si>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</si>
  <si>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</si>
  <si>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</si>
  <si>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</si>
  <si>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</si>
  <si>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</si>
  <si>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</si>
  <si>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</si>
  <si>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</si>
  <si>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</si>
  <si>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</si>
  <si>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</si>
  <si>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</si>
  <si>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</si>
  <si>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</si>
  <si>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</si>
  <si>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</si>
  <si>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</si>
  <si>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</si>
  <si>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</si>
  <si>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</si>
  <si>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</si>
  <si>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</si>
  <si>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</si>
  <si>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</si>
  <si>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</si>
  <si>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</si>
  <si>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</si>
  <si>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</si>
  <si>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</si>
  <si>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</si>
  <si>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</si>
  <si>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</si>
  <si>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</si>
  <si>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</si>
  <si>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</si>
  <si>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</si>
  <si>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</si>
  <si>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</si>
  <si>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</si>
  <si>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</si>
  <si>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</si>
  <si>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</si>
  <si>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</si>
  <si>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</si>
  <si>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</si>
  <si>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</si>
  <si>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</si>
  <si>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</si>
  <si>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</si>
  <si>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</si>
  <si>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</si>
  <si>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</si>
  <si>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</si>
  <si>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</si>
  <si>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</si>
  <si>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</si>
  <si>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</si>
  <si>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</si>
  <si>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</si>
  <si>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</si>
  <si>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</si>
  <si>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</si>
  <si>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</si>
  <si>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</si>
  <si>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</si>
  <si>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</si>
  <si>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</si>
  <si>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</si>
  <si>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</si>
  <si>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</si>
  <si>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</si>
  <si>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</si>
  <si>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</si>
  <si>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</si>
  <si>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</si>
  <si>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</si>
  <si>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</si>
  <si>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</si>
  <si>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</si>
  <si>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</si>
  <si>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</si>
  <si>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</si>
  <si>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</si>
  <si>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</si>
  <si>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</si>
  <si>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</si>
  <si>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</si>
  <si>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</si>
  <si>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</si>
  <si>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</si>
  <si>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</si>
  <si>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</si>
  <si>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</si>
  <si>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</si>
  <si>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</si>
  <si>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</si>
  <si>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</si>
  <si>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</si>
  <si>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</si>
  <si>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</si>
  <si>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</si>
  <si>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</si>
  <si>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</si>
  <si>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</si>
  <si>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</si>
  <si>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</si>
  <si>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</si>
  <si>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</si>
  <si>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</si>
  <si>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</si>
  <si>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</si>
  <si>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</si>
  <si>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</si>
  <si>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</si>
  <si>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</si>
  <si>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</si>
  <si>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</si>
  <si>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</si>
  <si>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</si>
  <si>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</si>
  <si>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</si>
  <si>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</si>
  <si>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</si>
  <si>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</si>
  <si>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</si>
  <si>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</si>
  <si>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</si>
  <si>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</si>
  <si>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</si>
  <si>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</si>
  <si>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</si>
  <si>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</si>
  <si>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</si>
  <si>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</si>
  <si>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</si>
  <si>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</si>
  <si>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</si>
  <si>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</si>
  <si>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</si>
  <si>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</si>
  <si>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</si>
  <si>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</si>
  <si>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</si>
  <si>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</si>
  <si>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</si>
  <si>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</si>
  <si>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</si>
  <si>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</si>
  <si>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</si>
  <si>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</si>
  <si>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</si>
  <si>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</si>
  <si>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</si>
  <si>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</si>
  <si>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</si>
  <si>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</si>
  <si>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</si>
  <si>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</si>
  <si>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</si>
  <si>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</si>
  <si>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</si>
  <si>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</si>
  <si>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</si>
  <si>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</si>
  <si>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</si>
  <si>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</si>
  <si>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</si>
  <si>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</si>
  <si>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</si>
  <si>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</si>
  <si>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</si>
  <si>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</si>
  <si>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</si>
  <si>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</si>
  <si>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</si>
  <si>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</si>
  <si>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</si>
  <si>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</si>
  <si>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</si>
  <si>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</si>
  <si>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</si>
  <si>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</si>
  <si>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</si>
  <si>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</si>
  <si>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</si>
  <si>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</si>
  <si>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</si>
  <si>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</si>
  <si>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</si>
  <si>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</si>
  <si>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</si>
  <si>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</si>
  <si>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</si>
  <si>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</si>
  <si>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</si>
  <si>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</si>
  <si>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</si>
  <si>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</si>
  <si>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</si>
  <si>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</si>
  <si>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</si>
  <si>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</si>
  <si>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</si>
  <si>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</si>
  <si>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</si>
  <si>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</si>
  <si>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</si>
  <si>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</si>
  <si>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</si>
  <si>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</si>
  <si>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</si>
  <si>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</si>
  <si>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</si>
  <si>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</si>
  <si>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</si>
  <si>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</si>
  <si>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</si>
  <si>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</si>
  <si>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</si>
  <si>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</si>
  <si>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</si>
  <si>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</si>
  <si>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</si>
  <si>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</si>
  <si>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</si>
  <si>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</si>
  <si>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</si>
  <si>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</si>
  <si>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</si>
  <si>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</si>
  <si>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</si>
  <si>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</si>
  <si>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</si>
  <si>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</si>
  <si>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</si>
  <si>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</si>
  <si>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</si>
  <si>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</si>
  <si>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</si>
  <si>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</si>
  <si>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</si>
  <si>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</si>
  <si>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</si>
  <si>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</si>
  <si>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</si>
  <si>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</si>
  <si>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</si>
  <si>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</si>
  <si>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</si>
  <si>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</si>
  <si>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</si>
  <si>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</si>
  <si>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</si>
  <si>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</si>
  <si>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</si>
  <si>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</si>
  <si>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</si>
  <si>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</si>
  <si>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</si>
  <si>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</si>
  <si>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</si>
  <si>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</si>
  <si>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</si>
  <si>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</si>
  <si>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</si>
  <si>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</si>
  <si>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</si>
  <si>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</si>
  <si>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</si>
  <si>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</si>
  <si>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</si>
  <si>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</si>
  <si>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</si>
  <si>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</si>
  <si>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</si>
  <si>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</si>
  <si>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</si>
  <si>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</si>
  <si>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</si>
  <si>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</si>
  <si>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</si>
  <si>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</si>
  <si>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</si>
  <si>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</si>
  <si>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</si>
  <si>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</si>
  <si>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</si>
  <si>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</si>
  <si>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</si>
  <si>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</si>
  <si>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</si>
  <si>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</si>
  <si>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</si>
  <si>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</si>
  <si>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</si>
  <si>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</si>
  <si>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</si>
  <si>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</si>
  <si>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</si>
  <si>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</si>
  <si>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</si>
  <si>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</si>
  <si>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</si>
  <si>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</si>
  <si>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</si>
  <si>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</si>
  <si>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</si>
  <si>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</si>
  <si>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</si>
  <si>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</si>
  <si>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</si>
  <si>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</si>
  <si>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</si>
  <si>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</si>
  <si>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</si>
  <si>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</si>
  <si>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</si>
  <si>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</si>
  <si>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</si>
  <si>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</si>
  <si>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</si>
  <si>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</si>
  <si>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</si>
  <si>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</si>
  <si>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</si>
  <si>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</si>
  <si>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</si>
  <si>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</si>
  <si>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</si>
  <si>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</si>
  <si>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</si>
  <si>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</si>
  <si>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</si>
  <si>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</si>
  <si>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</si>
  <si>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</si>
  <si>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</si>
  <si>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</si>
  <si>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</si>
  <si>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</si>
  <si>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</si>
  <si>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</si>
  <si>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</si>
  <si>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</si>
  <si>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</si>
  <si>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</si>
  <si>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</si>
  <si>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</si>
  <si>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</si>
  <si>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</si>
  <si>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</si>
  <si>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</si>
  <si>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</si>
  <si>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</si>
  <si>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</si>
  <si>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</si>
  <si>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</si>
  <si>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</si>
  <si>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</si>
  <si>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</si>
  <si>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</si>
  <si>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</si>
  <si>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</si>
  <si>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</si>
  <si>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</si>
  <si>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</si>
  <si>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</si>
  <si>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</si>
  <si>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</si>
  <si>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</si>
  <si>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</si>
  <si>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</si>
  <si>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</si>
  <si>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</si>
  <si>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</si>
  <si>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</si>
  <si>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</si>
  <si>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</si>
  <si>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</si>
  <si>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</si>
  <si>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</si>
  <si>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</si>
  <si>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</si>
  <si>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</si>
  <si>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</si>
  <si>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</si>
  <si>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</si>
  <si>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</si>
  <si>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</si>
  <si>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</si>
  <si>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</si>
  <si>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</si>
  <si>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</si>
  <si>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</si>
  <si>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</si>
  <si>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</si>
  <si>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</si>
  <si>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</si>
  <si>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</si>
  <si>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</si>
  <si>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</si>
  <si>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</si>
  <si>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</si>
  <si>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</si>
  <si>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</si>
  <si>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</si>
  <si>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</si>
  <si>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</si>
  <si>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</si>
  <si>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</si>
  <si>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</si>
  <si>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</si>
  <si>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</si>
  <si>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</si>
  <si>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</si>
  <si>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</si>
  <si>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</si>
  <si>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</si>
  <si>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</si>
  <si>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</si>
  <si>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</si>
  <si>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</si>
  <si>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</si>
  <si>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</si>
  <si>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</si>
  <si>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</si>
  <si>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</si>
  <si>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</si>
  <si>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</si>
  <si>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</si>
  <si>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</si>
  <si>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</si>
  <si>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</si>
  <si>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</si>
  <si>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</si>
  <si>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</si>
  <si>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</si>
  <si>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</si>
  <si>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</si>
  <si>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</si>
  <si>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</si>
  <si>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</si>
  <si>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</si>
  <si>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</si>
  <si>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</si>
  <si>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</si>
  <si>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</si>
  <si>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</si>
  <si>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</si>
  <si>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</si>
  <si>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</si>
  <si>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</si>
  <si>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</si>
  <si>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</si>
  <si>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</si>
  <si>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</si>
  <si>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</si>
  <si>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</si>
  <si>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</si>
  <si>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</si>
  <si>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</si>
  <si>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</si>
  <si>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</si>
  <si>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</si>
  <si>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</si>
  <si>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</si>
  <si>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</si>
  <si>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</si>
  <si>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</si>
  <si>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</si>
  <si>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</si>
  <si>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</si>
  <si>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</si>
  <si>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</si>
  <si>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</si>
  <si>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</si>
  <si>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</si>
  <si>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</si>
  <si>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</si>
  <si>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</si>
  <si>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</si>
  <si>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</si>
  <si>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</si>
  <si>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</si>
  <si>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</si>
  <si>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</si>
  <si>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</si>
  <si>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</si>
  <si>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</si>
  <si>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</si>
  <si>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</si>
  <si>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</si>
  <si>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</si>
  <si>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</si>
  <si>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</si>
  <si>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</si>
  <si>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</si>
  <si>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</si>
  <si>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</si>
  <si>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</si>
  <si>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</si>
  <si>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</si>
  <si>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</si>
  <si>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</si>
  <si>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</si>
  <si>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</si>
  <si>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</si>
  <si>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</si>
  <si>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</si>
  <si>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</si>
  <si>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</si>
  <si>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</si>
  <si>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</si>
  <si>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</si>
  <si>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</si>
  <si>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</si>
  <si>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</si>
  <si>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</si>
  <si>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</si>
  <si>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</si>
  <si>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</si>
  <si>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</si>
  <si>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</si>
  <si>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</si>
  <si>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</si>
  <si>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</si>
  <si>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</si>
  <si>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</si>
  <si>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</si>
  <si>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</si>
  <si>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</si>
  <si>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</si>
  <si>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</si>
  <si>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</si>
  <si>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</si>
  <si>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</si>
  <si>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</si>
  <si>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</si>
  <si>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</si>
  <si>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</si>
  <si>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</si>
  <si>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</si>
  <si>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</si>
  <si>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</si>
  <si>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</si>
  <si>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</si>
  <si>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</si>
  <si>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</si>
  <si>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</si>
  <si>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</si>
  <si>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</si>
  <si>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</si>
  <si>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</si>
  <si>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</si>
  <si>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</si>
  <si>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</si>
  <si>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</si>
  <si>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</si>
  <si>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</si>
  <si>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</si>
  <si>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</si>
  <si>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</si>
  <si>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</si>
  <si>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</si>
  <si>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</si>
  <si>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</si>
  <si>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</si>
  <si>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</si>
  <si>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</si>
  <si>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</si>
  <si>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</si>
  <si>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</si>
  <si>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</si>
  <si>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</si>
  <si>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</si>
  <si>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</si>
  <si>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</si>
  <si>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</si>
  <si>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</si>
  <si>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</si>
  <si>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</si>
  <si>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</si>
  <si>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</si>
  <si>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</si>
  <si>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</si>
  <si>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</si>
  <si>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</si>
  <si>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</si>
  <si>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</si>
  <si>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</si>
  <si>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</si>
  <si>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</si>
  <si>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</si>
  <si>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</si>
  <si>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</si>
  <si>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</si>
  <si>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</si>
  <si>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</si>
  <si>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</si>
  <si>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</si>
  <si>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</si>
  <si>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</si>
  <si>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</si>
  <si>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</si>
  <si>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</si>
  <si>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</si>
  <si>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</si>
  <si>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</si>
  <si>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</si>
  <si>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</si>
  <si>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</si>
  <si>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</si>
  <si>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</si>
  <si>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</si>
  <si>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</si>
  <si>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</si>
  <si>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</si>
  <si>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</si>
  <si>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</si>
  <si>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</si>
  <si>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</si>
  <si>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</si>
  <si>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</si>
  <si>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</si>
  <si>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</si>
  <si>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</si>
  <si>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</si>
  <si>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</si>
  <si>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</si>
  <si>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</si>
  <si>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</si>
  <si>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</si>
  <si>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</si>
  <si>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</si>
  <si>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</si>
  <si>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</si>
  <si>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</si>
  <si>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</si>
  <si>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</si>
  <si>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</si>
  <si>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</si>
  <si>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</si>
  <si>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</si>
  <si>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</si>
  <si>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</si>
  <si>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</si>
  <si>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</si>
  <si>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</si>
  <si>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</si>
  <si>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</si>
  <si>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</si>
  <si>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</si>
  <si>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</si>
  <si>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</si>
  <si>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</si>
  <si>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</si>
  <si>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</si>
  <si>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</si>
  <si>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</si>
  <si>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</si>
  <si>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</si>
  <si>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</si>
  <si>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</si>
  <si>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</si>
  <si>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</si>
  <si>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</si>
  <si>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</si>
  <si>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</si>
  <si>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</si>
  <si>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</si>
  <si>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</si>
  <si>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</si>
  <si>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</si>
  <si>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</si>
  <si>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</si>
  <si>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</si>
  <si>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</si>
  <si>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</si>
  <si>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</si>
  <si>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</si>
  <si>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</si>
  <si>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</si>
  <si>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</si>
  <si>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</si>
  <si>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</si>
  <si>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</si>
  <si>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</si>
  <si>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</si>
  <si>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</si>
  <si>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</si>
  <si>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</si>
  <si>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</si>
  <si>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</si>
  <si>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</si>
  <si>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</si>
  <si>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</si>
  <si>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</si>
  <si>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</si>
  <si>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</si>
  <si>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</si>
  <si>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</si>
  <si>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</si>
  <si>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</si>
  <si>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</si>
  <si>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</si>
  <si>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</si>
  <si>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</si>
  <si>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</si>
  <si>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</si>
  <si>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</si>
  <si>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</si>
  <si>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</si>
  <si>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</si>
  <si>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</si>
  <si>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</si>
  <si>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</si>
  <si>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</si>
  <si>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</si>
  <si>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</si>
  <si>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</si>
  <si>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</si>
  <si>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</si>
  <si>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</si>
  <si>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</si>
  <si>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</si>
  <si>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</si>
  <si>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</si>
  <si>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</si>
  <si>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</si>
  <si>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</si>
  <si>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</si>
  <si>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</si>
  <si>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</si>
  <si>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</si>
  <si>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</si>
  <si>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</si>
  <si>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</si>
  <si>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</si>
  <si>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</si>
  <si>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</si>
  <si>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</si>
  <si>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</si>
  <si>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</si>
  <si>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</si>
  <si>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</si>
  <si>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</si>
  <si>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</si>
  <si>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</si>
  <si>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</si>
  <si>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</si>
  <si>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</si>
  <si>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</si>
  <si>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</si>
  <si>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</si>
  <si>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</si>
  <si>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</si>
  <si>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</si>
  <si>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</si>
  <si>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</si>
  <si>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</si>
  <si>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</si>
  <si>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</si>
  <si>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</si>
  <si>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</si>
  <si>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</si>
  <si>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</si>
  <si>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</si>
  <si>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</si>
  <si>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</si>
  <si>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</si>
  <si>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</si>
  <si>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</si>
  <si>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</si>
  <si>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</si>
  <si>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</si>
  <si>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</si>
  <si>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</si>
  <si>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</si>
  <si>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</si>
  <si>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</si>
  <si>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</si>
  <si>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</si>
  <si>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</si>
  <si>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</si>
  <si>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</si>
  <si>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</si>
  <si>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</si>
  <si>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</si>
  <si>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</si>
  <si>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</si>
  <si>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</si>
  <si>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</si>
  <si>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</si>
  <si>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</si>
  <si>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</si>
  <si>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</si>
  <si>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</si>
  <si>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</si>
  <si>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</si>
  <si>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</si>
  <si>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</si>
  <si>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</si>
  <si>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</si>
  <si>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</si>
  <si>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</si>
  <si>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</si>
  <si>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</si>
  <si>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</si>
  <si>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</si>
  <si>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</si>
  <si>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</si>
  <si>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</si>
  <si>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</si>
  <si>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</si>
  <si>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</si>
  <si>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</si>
  <si>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</si>
  <si>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</si>
  <si>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</si>
  <si>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</si>
  <si>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</si>
  <si>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</si>
  <si>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</si>
  <si>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</si>
  <si>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</si>
  <si>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</si>
  <si>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</si>
  <si>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</si>
  <si>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</si>
  <si>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</si>
  <si>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</si>
  <si>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</si>
  <si>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</si>
  <si>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</si>
  <si>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</si>
  <si>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</si>
  <si>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</si>
  <si>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</si>
  <si>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</si>
  <si>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</si>
  <si>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</si>
  <si>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</si>
  <si>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</si>
  <si>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</si>
  <si>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</si>
  <si>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</si>
  <si>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</si>
  <si>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</si>
  <si>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</si>
  <si>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</si>
  <si>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</si>
  <si>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</si>
  <si>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</si>
  <si>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</si>
  <si>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</si>
  <si>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</si>
  <si>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</si>
  <si>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</si>
  <si>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</si>
  <si>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</si>
  <si>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</si>
  <si>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</si>
  <si>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</si>
  <si>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</si>
  <si>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</si>
  <si>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</si>
  <si>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</si>
  <si>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</si>
  <si>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</si>
  <si>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</si>
  <si>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</si>
  <si>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</si>
  <si>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</si>
  <si>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</si>
  <si>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</si>
  <si>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</si>
  <si>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</si>
  <si>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</si>
  <si>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</si>
  <si>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</si>
  <si>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</si>
  <si>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</si>
  <si>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</si>
  <si>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</si>
  <si>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</si>
  <si>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</si>
  <si>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</si>
  <si>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</si>
  <si>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</si>
  <si>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</si>
  <si>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</si>
  <si>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</si>
  <si>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</si>
  <si>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</si>
  <si>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</si>
  <si>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</si>
  <si>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</si>
  <si>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</si>
  <si>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</si>
  <si>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</si>
  <si>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</si>
  <si>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</si>
  <si>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</si>
  <si>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</si>
  <si>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</si>
  <si>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</si>
  <si>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</si>
  <si>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</si>
  <si>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</si>
  <si>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</si>
  <si>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</si>
  <si>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</si>
  <si>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</si>
  <si>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</si>
  <si>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</si>
  <si>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</si>
  <si>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</si>
  <si>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</si>
  <si>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</si>
  <si>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</si>
  <si>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</si>
  <si>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</si>
  <si>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</si>
  <si>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</si>
  <si>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</si>
  <si>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</si>
  <si>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</si>
  <si>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</si>
  <si>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</si>
  <si>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</si>
  <si>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</si>
  <si>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</si>
  <si>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</si>
  <si>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</si>
  <si>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</si>
  <si>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</si>
  <si>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</si>
  <si>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</si>
  <si>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</si>
  <si>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</si>
  <si>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</si>
  <si>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</si>
  <si>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</si>
  <si>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</si>
  <si>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</si>
  <si>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</si>
  <si>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</si>
  <si>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</si>
  <si>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</si>
  <si>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</si>
  <si>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</si>
  <si>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</si>
  <si>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</si>
  <si>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</si>
  <si>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</si>
  <si>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</si>
  <si>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</si>
  <si>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</si>
  <si>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</si>
  <si>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</si>
  <si>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</si>
  <si>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</si>
  <si>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</si>
  <si>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</si>
  <si>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</si>
  <si>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</si>
  <si>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</si>
  <si>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</si>
  <si>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</si>
  <si>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</si>
  <si>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</si>
  <si>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</si>
  <si>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</si>
  <si>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</si>
  <si>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</si>
  <si>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</si>
  <si>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</si>
  <si>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</si>
  <si>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</si>
  <si>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</si>
  <si>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</si>
  <si>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</si>
  <si>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</si>
  <si>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</si>
  <si>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</si>
  <si>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</si>
  <si>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</si>
  <si>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</si>
  <si>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</si>
  <si>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</si>
  <si>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</si>
  <si>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</si>
  <si>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</si>
  <si>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</si>
  <si>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</si>
  <si>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</si>
  <si>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</si>
  <si>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</si>
  <si>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</si>
  <si>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</si>
  <si>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</si>
  <si>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</si>
  <si>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</si>
  <si>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</si>
  <si>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</si>
  <si>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</si>
  <si>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</si>
  <si>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</si>
  <si>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</si>
  <si>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</si>
  <si>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</si>
  <si>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</si>
  <si>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</si>
  <si>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</si>
  <si>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</si>
  <si>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</si>
  <si>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</si>
  <si>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</si>
  <si>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</si>
  <si>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</si>
  <si>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</si>
  <si>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</si>
  <si>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</si>
  <si>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</si>
  <si>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</si>
  <si>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</si>
  <si>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</si>
  <si>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</si>
  <si>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</si>
  <si>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</si>
  <si>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</si>
  <si>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</si>
  <si>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</si>
  <si>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</si>
  <si>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</si>
  <si>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</si>
  <si>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</si>
  <si>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</si>
  <si>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</si>
  <si>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</si>
  <si>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</si>
  <si>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</si>
  <si>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</si>
  <si>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</si>
  <si>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</si>
  <si>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</si>
  <si>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</si>
  <si>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</si>
  <si>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</si>
  <si>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</si>
  <si>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</si>
  <si>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</si>
  <si>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</si>
  <si>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</si>
  <si>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</si>
  <si>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</si>
  <si>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</si>
  <si>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</si>
  <si>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</si>
  <si>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</si>
  <si>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</si>
  <si>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</si>
  <si>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</si>
  <si>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</si>
  <si>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</si>
  <si>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</si>
  <si>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</si>
  <si>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</si>
  <si>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</si>
  <si>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</si>
  <si>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</si>
  <si>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</si>
  <si>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</si>
  <si>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</si>
  <si>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</si>
  <si>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</si>
  <si>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</si>
  <si>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</si>
  <si>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</si>
  <si>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</si>
  <si>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</si>
  <si>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</si>
  <si>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</si>
  <si>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</si>
  <si>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</si>
  <si>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</si>
  <si>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</si>
  <si>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</si>
  <si>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</si>
  <si>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</si>
  <si>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</si>
  <si>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</si>
  <si>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</si>
  <si>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</si>
  <si>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</si>
  <si>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</si>
  <si>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</si>
  <si>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</si>
  <si>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</si>
  <si>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</si>
  <si>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</si>
  <si>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</si>
  <si>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</si>
  <si>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</si>
  <si>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</si>
  <si>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</si>
  <si>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</si>
  <si>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</si>
  <si>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</si>
  <si>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</si>
  <si>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</si>
  <si>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</si>
  <si>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</si>
  <si>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</si>
  <si>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</si>
  <si>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</si>
  <si>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</si>
  <si>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</si>
  <si>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</si>
  <si>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</si>
  <si>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</si>
  <si>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</si>
  <si>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</si>
  <si>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</si>
  <si>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</si>
  <si>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</si>
  <si>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</si>
  <si>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</si>
  <si>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</si>
  <si>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</si>
  <si>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</si>
  <si>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</si>
  <si>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</si>
  <si>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</si>
  <si>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</si>
  <si>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</si>
  <si>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</si>
  <si>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</si>
  <si>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</si>
  <si>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</si>
  <si>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</si>
  <si>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</si>
  <si>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</si>
  <si>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</si>
  <si>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</si>
  <si>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</si>
  <si>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</si>
  <si>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</si>
  <si>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</si>
  <si>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</si>
  <si>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</si>
  <si>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</si>
  <si>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</si>
  <si>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</si>
  <si>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</si>
  <si>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</si>
  <si>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</si>
  <si>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</si>
  <si>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</si>
  <si>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</si>
  <si>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</si>
  <si>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</si>
  <si>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</si>
  <si>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</si>
  <si>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</si>
  <si>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</si>
  <si>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</si>
  <si>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</si>
  <si>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</si>
  <si>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</si>
  <si>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</si>
  <si>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</si>
  <si>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</si>
  <si>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</si>
  <si>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</si>
  <si>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</si>
  <si>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</si>
  <si>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</si>
  <si>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</si>
  <si>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</si>
  <si>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</si>
  <si>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</si>
  <si>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</si>
  <si>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</si>
  <si>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</si>
  <si>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</si>
  <si>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</si>
  <si>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</si>
  <si>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</si>
  <si>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</si>
  <si>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</si>
  <si>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</si>
  <si>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</si>
  <si>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</si>
  <si>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</si>
  <si>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</si>
  <si>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</si>
  <si>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</si>
  <si>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</si>
  <si>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</si>
  <si>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</si>
  <si>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</si>
  <si>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</si>
  <si>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</si>
  <si>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</si>
  <si>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</si>
  <si>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</si>
  <si>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</si>
  <si>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</si>
  <si>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</si>
  <si>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</si>
  <si>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</si>
  <si>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</si>
  <si>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</si>
  <si>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</si>
  <si>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</si>
  <si>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</si>
  <si>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</si>
  <si>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</si>
  <si>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</si>
  <si>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</si>
  <si>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</si>
  <si>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</si>
  <si>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</si>
  <si>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</si>
  <si>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</si>
  <si>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</si>
  <si>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</si>
  <si>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</si>
  <si>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</si>
  <si>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</si>
  <si>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</si>
  <si>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</si>
  <si>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</si>
  <si>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</si>
  <si>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</si>
  <si>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</si>
  <si>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</si>
  <si>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</si>
  <si>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</si>
  <si>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</si>
  <si>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</si>
  <si>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</si>
  <si>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</si>
  <si>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</si>
  <si>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</si>
  <si>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</si>
  <si>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</si>
  <si>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</si>
  <si>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</si>
  <si>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</si>
  <si>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</si>
  <si>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</si>
  <si>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</si>
  <si>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</si>
  <si>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</si>
  <si>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</si>
  <si>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</si>
  <si>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</si>
  <si>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</si>
  <si>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</si>
  <si>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</si>
  <si>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</si>
  <si>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</si>
  <si>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</si>
  <si>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</si>
  <si>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</si>
  <si>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</si>
  <si>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</si>
  <si>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</si>
  <si>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</si>
  <si>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</si>
  <si>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</si>
  <si>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</si>
  <si>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</si>
  <si>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</si>
  <si>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</si>
  <si>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</si>
  <si>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</si>
  <si>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</si>
  <si>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</si>
  <si>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</si>
  <si>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</si>
  <si>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</si>
  <si>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</si>
  <si>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</si>
  <si>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</si>
  <si>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</si>
  <si>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</si>
  <si>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</si>
  <si>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</si>
  <si>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</si>
  <si>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</si>
  <si>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</si>
  <si>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</si>
  <si>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</si>
  <si>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</si>
  <si>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</si>
  <si>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</si>
  <si>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</si>
  <si>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</si>
  <si>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</si>
  <si>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</si>
  <si>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</si>
  <si>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</si>
  <si>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</si>
  <si>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</si>
  <si>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</si>
  <si>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</si>
  <si>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</si>
  <si>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</si>
  <si>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</si>
  <si>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</si>
  <si>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</si>
  <si>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</si>
  <si>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</si>
  <si>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</si>
  <si>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</si>
  <si>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</si>
  <si>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</si>
  <si>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</si>
  <si>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</si>
  <si>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</si>
  <si>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</si>
  <si>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</si>
  <si>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</si>
  <si>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</si>
  <si>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</si>
  <si>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</si>
  <si>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</si>
  <si>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</si>
  <si>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</si>
  <si>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</si>
  <si>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</si>
  <si>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</si>
  <si>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</si>
  <si>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</si>
  <si>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</si>
  <si>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</si>
  <si>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</si>
  <si>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</si>
  <si>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</si>
  <si>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</si>
  <si>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</si>
  <si>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</si>
  <si>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</si>
  <si>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</si>
  <si>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</si>
  <si>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</si>
  <si>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</si>
  <si>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</si>
  <si>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</si>
  <si>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</si>
  <si>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</si>
  <si>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</si>
  <si>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</si>
  <si>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</si>
  <si>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</si>
  <si>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</si>
  <si>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</si>
  <si>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</si>
  <si>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</si>
  <si>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</si>
  <si>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</si>
  <si>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</si>
  <si>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</si>
  <si>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</si>
  <si>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</si>
  <si>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</si>
  <si>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</si>
  <si>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</si>
  <si>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</si>
  <si>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</si>
  <si>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</si>
  <si>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</si>
  <si>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</si>
  <si>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</si>
  <si>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</si>
  <si>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</si>
  <si>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</si>
  <si>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</si>
  <si>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</si>
  <si>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</si>
  <si>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</si>
  <si>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</si>
  <si>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</si>
  <si>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</si>
  <si>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</si>
  <si>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</si>
  <si>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</si>
  <si>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</si>
  <si>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</si>
  <si>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</si>
  <si>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</si>
  <si>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</si>
  <si>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</si>
  <si>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</si>
  <si>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</si>
  <si>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</si>
  <si>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</si>
  <si>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</si>
  <si>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</si>
  <si>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</si>
  <si>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</si>
  <si>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</si>
  <si>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</si>
  <si>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</si>
  <si>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</si>
  <si>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</si>
  <si>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</si>
  <si>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</si>
  <si>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</si>
  <si>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</si>
  <si>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</si>
  <si>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</si>
  <si>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</si>
  <si>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</si>
  <si>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</si>
  <si>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</si>
  <si>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</si>
  <si>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</si>
  <si>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</si>
  <si>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</si>
  <si>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</si>
  <si>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</si>
  <si>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</si>
  <si>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</si>
  <si>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</si>
  <si>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</si>
  <si>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</si>
  <si>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</si>
  <si>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</si>
  <si>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</si>
  <si>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</si>
  <si>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</si>
  <si>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</si>
  <si>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</si>
  <si>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</si>
  <si>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</si>
  <si>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</si>
  <si>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</si>
  <si>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</si>
  <si>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</si>
  <si>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</si>
  <si>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</si>
  <si>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</si>
  <si>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</si>
  <si>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</si>
  <si>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</si>
  <si>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</si>
  <si>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</si>
  <si>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</si>
  <si>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</si>
  <si>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</si>
  <si>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</si>
  <si>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</si>
  <si>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</si>
  <si>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</si>
  <si>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</si>
  <si>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</si>
  <si>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</si>
  <si>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</si>
  <si>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</si>
  <si>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</si>
  <si>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</si>
  <si>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</si>
  <si>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</si>
  <si>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</si>
  <si>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</si>
  <si>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</si>
  <si>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</si>
  <si>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</si>
  <si>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</si>
  <si>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</si>
  <si>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</si>
  <si>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</si>
  <si>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</si>
  <si>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</si>
  <si>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</si>
  <si>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</si>
  <si>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</si>
  <si>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</si>
  <si>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</si>
  <si>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</si>
  <si>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</si>
  <si>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</si>
  <si>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</si>
  <si>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</si>
  <si>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</si>
  <si>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</si>
  <si>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</si>
  <si>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</si>
  <si>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</si>
  <si>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</si>
  <si>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</si>
  <si>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</si>
  <si>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</si>
  <si>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</si>
  <si>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</si>
  <si>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</si>
  <si>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</si>
  <si>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</si>
  <si>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</si>
  <si>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</si>
  <si>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</si>
  <si>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</si>
  <si>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</si>
  <si>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</si>
  <si>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</si>
  <si>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</si>
  <si>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</si>
  <si>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</si>
  <si>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</si>
  <si>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</si>
  <si>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</si>
  <si>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</si>
  <si>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</si>
  <si>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</si>
  <si>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</si>
  <si>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</si>
  <si>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</si>
  <si>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</si>
  <si>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</si>
  <si>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</si>
  <si>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</si>
  <si>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</si>
  <si>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</si>
  <si>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</si>
  <si>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</si>
  <si>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</si>
  <si>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</si>
  <si>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</si>
  <si>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</si>
  <si>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</si>
  <si>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</si>
  <si>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</si>
  <si>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</si>
  <si>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</si>
  <si>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</si>
  <si>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</si>
  <si>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</si>
  <si>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</si>
  <si>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</si>
  <si>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</si>
  <si>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</si>
  <si>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</si>
  <si>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</si>
  <si>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</si>
  <si>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</si>
  <si>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</si>
  <si>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</si>
  <si>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</si>
  <si>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</si>
  <si>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</si>
  <si>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</si>
  <si>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</si>
  <si>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</si>
  <si>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</si>
  <si>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</si>
  <si>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</si>
  <si>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</si>
  <si>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</si>
  <si>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</si>
  <si>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</si>
  <si>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</si>
  <si>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</si>
  <si>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</si>
  <si>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</si>
  <si>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</si>
  <si>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</si>
  <si>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</si>
  <si>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</si>
  <si>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</si>
  <si>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</si>
  <si>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</si>
  <si>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</si>
  <si>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</si>
  <si>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</si>
  <si>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</si>
  <si>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</si>
  <si>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</si>
  <si>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</si>
  <si>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</si>
  <si>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</si>
  <si>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</si>
  <si>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</si>
  <si>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</si>
  <si>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</si>
  <si>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</si>
  <si>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</si>
  <si>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</si>
  <si>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</si>
  <si>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</si>
  <si>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</si>
  <si>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</si>
  <si>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</si>
  <si>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</si>
  <si>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</si>
  <si>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</si>
  <si>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</si>
  <si>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</si>
  <si>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</si>
  <si>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</si>
  <si>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</si>
  <si>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</si>
  <si>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</si>
  <si>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</si>
  <si>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</si>
  <si>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</si>
  <si>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</si>
  <si>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</si>
  <si>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</si>
  <si>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</si>
  <si>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</si>
  <si>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</si>
  <si>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</si>
  <si>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</si>
  <si>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</si>
  <si>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</si>
  <si>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</si>
  <si>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</si>
  <si>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</si>
  <si>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</si>
  <si>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</si>
  <si>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</si>
  <si>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</si>
  <si>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</si>
  <si>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</si>
  <si>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</si>
  <si>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</si>
  <si>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</si>
  <si>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</si>
  <si>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</si>
  <si>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</si>
  <si>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</si>
  <si>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</si>
  <si>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</si>
  <si>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</si>
  <si>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</si>
  <si>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</si>
  <si>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</si>
  <si>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</si>
  <si>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</si>
  <si>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</si>
  <si>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</si>
  <si>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</si>
  <si>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</si>
  <si>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</si>
  <si>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</si>
  <si>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</si>
  <si>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</si>
  <si>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</si>
  <si>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</si>
  <si>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</si>
  <si>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</si>
  <si>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</si>
  <si>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</si>
  <si>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</si>
  <si>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</si>
  <si>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</si>
  <si>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</si>
  <si>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</si>
  <si>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</si>
  <si>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</si>
  <si>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</si>
  <si>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</si>
  <si>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</si>
  <si>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</si>
  <si>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</si>
  <si>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</si>
  <si>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</si>
  <si>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</si>
  <si>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</si>
  <si>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</si>
  <si>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</si>
  <si>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</si>
  <si>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</si>
  <si>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</si>
  <si>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</si>
  <si>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</si>
  <si>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</si>
  <si>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</si>
  <si>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</si>
  <si>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</si>
  <si>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</si>
  <si>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</si>
  <si>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</si>
  <si>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</si>
  <si>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</si>
  <si>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</si>
  <si>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</si>
  <si>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</si>
  <si>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</si>
  <si>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</si>
  <si>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</si>
  <si>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</si>
  <si>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</si>
  <si>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</si>
  <si>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</si>
  <si>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</si>
  <si>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</si>
  <si>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</si>
  <si>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</si>
  <si>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</si>
  <si>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</si>
  <si>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</si>
  <si>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</si>
  <si>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</si>
  <si>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</si>
  <si>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</si>
  <si>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</si>
  <si>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</si>
  <si>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</si>
  <si>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</si>
  <si>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</si>
  <si>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</si>
  <si>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</si>
  <si>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</si>
  <si>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</si>
  <si>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</si>
  <si>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</si>
  <si>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</si>
  <si>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</si>
  <si>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</si>
  <si>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</si>
  <si>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</si>
  <si>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</si>
  <si>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</si>
  <si>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</si>
  <si>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</si>
  <si>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</si>
  <si>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</si>
  <si>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</si>
  <si>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</si>
  <si>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</si>
  <si>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</si>
  <si>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</si>
  <si>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</si>
  <si>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</si>
  <si>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</si>
  <si>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</si>
  <si>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</si>
  <si>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</si>
  <si>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</si>
  <si>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</si>
  <si>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</si>
  <si>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</si>
  <si>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</si>
  <si>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</si>
  <si>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</si>
  <si>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</si>
  <si>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</si>
  <si>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</si>
  <si>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</si>
  <si>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</si>
  <si>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</si>
  <si>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</si>
  <si>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</si>
  <si>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</si>
  <si>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</si>
  <si>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</si>
  <si>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</si>
  <si>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</si>
  <si>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</si>
  <si>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</si>
  <si>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</si>
  <si>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</si>
  <si>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</si>
  <si>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</si>
  <si>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</si>
  <si>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</si>
  <si>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</si>
  <si>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</si>
  <si>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</si>
  <si>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</si>
  <si>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</si>
  <si>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</si>
  <si>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</si>
  <si>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</si>
  <si>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</si>
  <si>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</si>
  <si>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</si>
  <si>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</si>
  <si>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</si>
  <si>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</si>
  <si>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</si>
  <si>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</si>
  <si>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</si>
  <si>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</si>
  <si>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</si>
  <si>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</si>
  <si>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</si>
  <si>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</si>
  <si>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</si>
  <si>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</si>
  <si>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</si>
  <si>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</si>
  <si>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</si>
  <si>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</si>
  <si>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</si>
  <si>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</si>
  <si>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</si>
  <si>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</si>
  <si>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</si>
  <si>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</si>
  <si>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</si>
  <si>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</si>
  <si>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</si>
  <si>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</si>
  <si>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</si>
  <si>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</si>
  <si>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</si>
  <si>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</si>
  <si>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</si>
  <si>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</si>
  <si>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</si>
  <si>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</si>
  <si>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</si>
  <si>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</si>
  <si>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</si>
  <si>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</si>
  <si>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</si>
  <si>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</si>
  <si>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</si>
  <si>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</si>
  <si>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</si>
  <si>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</si>
  <si>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</si>
  <si>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</si>
  <si>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</si>
  <si>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</si>
  <si>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</si>
  <si>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</si>
  <si>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</si>
  <si>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</si>
  <si>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</si>
  <si>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</si>
  <si>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</si>
  <si>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</si>
  <si>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</si>
  <si>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</si>
  <si>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</si>
  <si>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</si>
  <si>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</si>
  <si>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</si>
  <si>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</si>
  <si>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</si>
  <si>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</si>
  <si>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</si>
  <si>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</si>
  <si>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</si>
  <si>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</si>
  <si>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</si>
  <si>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</si>
  <si>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</si>
  <si>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</si>
  <si>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</si>
  <si>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</si>
  <si>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</si>
  <si>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</si>
  <si>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</si>
  <si>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</si>
  <si>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</si>
  <si>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</si>
  <si>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</si>
  <si>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</si>
  <si>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</si>
  <si>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</si>
  <si>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</si>
  <si>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</si>
  <si>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</si>
  <si>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</si>
  <si>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</si>
  <si>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</si>
  <si>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</si>
  <si>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</si>
  <si>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</si>
  <si>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</si>
  <si>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</si>
  <si>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</si>
  <si>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</si>
  <si>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</si>
  <si>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</si>
  <si>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</si>
  <si>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</si>
  <si>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</si>
  <si>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</si>
  <si>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</si>
  <si>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</si>
  <si>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</si>
  <si>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</si>
  <si>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</si>
  <si>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</si>
  <si>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</si>
  <si>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</si>
  <si>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</si>
  <si>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</si>
  <si>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</si>
  <si>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</si>
  <si>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</si>
  <si>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</si>
  <si>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</si>
  <si>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</si>
  <si>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</si>
  <si>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</si>
  <si>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</si>
  <si>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</si>
  <si>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</si>
  <si>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</si>
  <si>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</si>
  <si>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</si>
  <si>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</si>
  <si>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</si>
  <si>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</si>
  <si>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</si>
  <si>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</si>
  <si>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</si>
  <si>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</si>
  <si>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</si>
  <si>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</si>
  <si>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</si>
  <si>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</si>
  <si>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</si>
  <si>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</si>
  <si>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</si>
  <si>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</si>
  <si>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</si>
  <si>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</si>
  <si>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</si>
  <si>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</si>
  <si>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</si>
  <si>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</si>
  <si>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</si>
  <si>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</si>
  <si>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</si>
  <si>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</si>
  <si>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</si>
  <si>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</si>
  <si>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</si>
  <si>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</si>
  <si>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</si>
  <si>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</si>
  <si>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</si>
  <si>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</si>
  <si>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</si>
  <si>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</si>
  <si>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</si>
  <si>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</si>
  <si>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</si>
  <si>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</si>
  <si>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</si>
  <si>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</si>
  <si>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</si>
  <si>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</si>
  <si>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</si>
  <si>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</si>
  <si>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</si>
  <si>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</si>
  <si>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</si>
  <si>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</si>
  <si>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</si>
  <si>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</si>
  <si>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</si>
  <si>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</si>
  <si>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</si>
  <si>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</si>
  <si>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</si>
  <si>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</si>
  <si>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</si>
  <si>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</si>
  <si>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</si>
  <si>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</si>
  <si>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</si>
  <si>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</si>
  <si>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</si>
  <si>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</si>
  <si>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</si>
  <si>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</si>
  <si>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</si>
  <si>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</si>
  <si>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</si>
  <si>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</si>
  <si>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</si>
  <si>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</si>
  <si>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</si>
  <si>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</si>
  <si>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</si>
  <si>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</si>
  <si>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</si>
  <si>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</si>
  <si>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</si>
  <si>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</si>
  <si>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</si>
  <si>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</si>
  <si>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</si>
  <si>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</si>
  <si>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</si>
  <si>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</si>
  <si>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</si>
  <si>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</si>
  <si>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</si>
  <si>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</si>
  <si>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</si>
  <si>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</si>
  <si>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</si>
  <si>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</si>
  <si>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</si>
  <si>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</si>
  <si>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</si>
  <si>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</si>
  <si>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</si>
  <si>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</si>
  <si>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</si>
  <si>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</si>
  <si>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</si>
  <si>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</si>
  <si>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</si>
  <si>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</si>
  <si>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</si>
  <si>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</si>
  <si>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</si>
  <si>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</si>
  <si>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</si>
  <si>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</si>
  <si>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</si>
  <si>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</si>
  <si>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</si>
  <si>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</si>
  <si>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</si>
  <si>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</si>
  <si>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</si>
  <si>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</si>
  <si>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</si>
  <si>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</si>
  <si>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</si>
  <si>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</si>
  <si>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</si>
  <si>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</si>
  <si>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</si>
  <si>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</si>
  <si>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</si>
  <si>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</si>
  <si>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</si>
  <si>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</si>
  <si>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</si>
  <si>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</si>
  <si>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</si>
  <si>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</si>
  <si>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</si>
  <si>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</si>
  <si>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</si>
  <si>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</si>
  <si>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</si>
  <si>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</si>
  <si>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</si>
  <si>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</si>
  <si>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</si>
  <si>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</si>
  <si>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</si>
  <si>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</si>
  <si>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</si>
  <si>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</si>
  <si>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</si>
  <si>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</si>
  <si>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</si>
  <si>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</si>
  <si>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</si>
  <si>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</si>
  <si>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</si>
  <si>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</si>
  <si>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</si>
  <si>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</si>
  <si>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</si>
  <si>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</si>
  <si>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</si>
  <si>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</si>
  <si>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</si>
  <si>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</si>
  <si>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</si>
  <si>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</si>
  <si>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</si>
  <si>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</si>
  <si>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</si>
  <si>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</si>
  <si>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</si>
  <si>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</si>
  <si>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</si>
  <si>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</si>
  <si>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</si>
  <si>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</si>
  <si>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</si>
  <si>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</si>
  <si>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</si>
  <si>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</si>
  <si>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</si>
  <si>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</si>
  <si>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</si>
  <si>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</si>
  <si>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</si>
  <si>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</si>
  <si>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</si>
  <si>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</si>
  <si>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</si>
  <si>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</si>
  <si>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</si>
  <si>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</si>
  <si>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</si>
  <si>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</si>
  <si>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</si>
  <si>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</si>
  <si>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</si>
  <si>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</si>
  <si>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</si>
  <si>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</si>
  <si>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</si>
  <si>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</si>
  <si>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</si>
  <si>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</si>
  <si>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</si>
  <si>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</si>
  <si>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</si>
  <si>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</si>
  <si>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</si>
  <si>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</si>
  <si>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</si>
  <si>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</si>
  <si>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</si>
  <si>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</si>
  <si>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</si>
  <si>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</si>
  <si>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</si>
  <si>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</si>
  <si>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</si>
  <si>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</si>
  <si>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</si>
  <si>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</si>
  <si>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</si>
  <si>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</si>
  <si>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</si>
  <si>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</si>
  <si>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</si>
  <si>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</si>
  <si>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</si>
  <si>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</si>
  <si>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</si>
  <si>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</si>
  <si>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</si>
  <si>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</si>
  <si>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</si>
  <si>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</si>
  <si>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</si>
  <si>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</si>
  <si>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</si>
  <si>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</si>
  <si>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</si>
  <si>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</si>
  <si>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</si>
  <si>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</si>
  <si>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</si>
  <si>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</si>
  <si>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</si>
  <si>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</si>
  <si>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</si>
  <si>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</si>
  <si>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</si>
  <si>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</si>
  <si>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</si>
  <si>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</si>
  <si>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</si>
  <si>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</si>
  <si>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</si>
  <si>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</si>
  <si>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</si>
  <si>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</si>
  <si>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</si>
  <si>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</si>
  <si>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</si>
  <si>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</si>
  <si>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</si>
  <si>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</si>
  <si>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</si>
  <si>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</si>
  <si>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</si>
  <si>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</si>
  <si>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</si>
  <si>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</si>
  <si>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</si>
  <si>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</si>
  <si>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</si>
  <si>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</si>
  <si>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</si>
  <si>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</si>
  <si>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</si>
  <si>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</si>
  <si>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</si>
  <si>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</si>
  <si>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</si>
  <si>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</si>
  <si>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</si>
  <si>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</si>
  <si>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</si>
  <si>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</si>
  <si>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</si>
  <si>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</si>
  <si>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</si>
  <si>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</si>
  <si>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</si>
  <si>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</si>
  <si>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</si>
  <si>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</si>
  <si>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</si>
  <si>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</si>
  <si>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</si>
  <si>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</si>
  <si>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</si>
  <si>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</si>
  <si>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</si>
  <si>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</si>
  <si>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</si>
  <si>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</si>
  <si>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</si>
  <si>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</si>
  <si>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</si>
  <si>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</si>
  <si>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</si>
  <si>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</si>
  <si>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</si>
  <si>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</si>
  <si>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</si>
  <si>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</si>
  <si>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</si>
  <si>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</si>
  <si>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</si>
  <si>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</si>
  <si>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</si>
  <si>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</si>
  <si>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</si>
  <si>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</si>
  <si>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</si>
  <si>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</si>
  <si>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</si>
  <si>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</si>
  <si>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</si>
  <si>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</si>
  <si>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</si>
  <si>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</si>
  <si>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</si>
  <si>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</si>
  <si>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</si>
  <si>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</si>
  <si>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</si>
  <si>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</si>
  <si>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</si>
  <si>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</si>
  <si>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</si>
  <si>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</si>
  <si>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</si>
  <si>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</si>
  <si>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</si>
  <si>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</si>
  <si>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</si>
  <si>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</si>
  <si>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</si>
  <si>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</si>
  <si>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</si>
  <si>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</si>
  <si>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</si>
  <si>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</si>
  <si>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</si>
  <si>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</si>
  <si>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</si>
  <si>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</si>
  <si>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</si>
  <si>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</si>
  <si>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</si>
  <si>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</si>
  <si>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</si>
  <si>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</si>
  <si>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</si>
  <si>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</si>
  <si>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</si>
  <si>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</si>
  <si>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</si>
  <si>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</si>
  <si>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</si>
  <si>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</si>
  <si>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</si>
  <si>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</si>
  <si>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</si>
  <si>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</si>
  <si>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</si>
  <si>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</si>
  <si>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</si>
  <si>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</si>
  <si>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</si>
  <si>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</si>
  <si>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</si>
  <si>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</si>
  <si>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</si>
  <si>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</si>
  <si>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</si>
  <si>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</si>
  <si>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</si>
  <si>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</si>
  <si>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</si>
  <si>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</si>
  <si>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</si>
  <si>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</si>
  <si>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</si>
  <si>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</si>
  <si>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</si>
  <si>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</si>
  <si>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</si>
  <si>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</si>
  <si>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</si>
  <si>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</si>
  <si>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</si>
  <si>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</si>
  <si>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</si>
  <si>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</si>
  <si>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</si>
  <si>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</si>
  <si>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</si>
  <si>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</si>
  <si>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</si>
  <si>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</si>
  <si>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</si>
  <si>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</si>
  <si>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</si>
  <si>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</si>
  <si>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</si>
  <si>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</si>
  <si>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</si>
  <si>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</si>
  <si>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</si>
  <si>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</si>
  <si>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</si>
  <si>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</si>
  <si>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</si>
  <si>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</si>
  <si>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</si>
  <si>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</si>
  <si>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</si>
  <si>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</si>
  <si>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</si>
  <si>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</si>
  <si>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</si>
  <si>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</si>
  <si>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</si>
  <si>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</si>
  <si>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</si>
  <si>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</si>
  <si>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</si>
  <si>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</si>
  <si>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</si>
  <si>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</si>
  <si>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</si>
  <si>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</si>
  <si>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</si>
  <si>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</si>
  <si>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</si>
  <si>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</si>
  <si>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</si>
  <si>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</si>
  <si>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</si>
  <si>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</si>
  <si>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</si>
  <si>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</si>
  <si>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</si>
  <si>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</si>
  <si>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</si>
  <si>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</si>
  <si>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</si>
  <si>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</si>
  <si>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</si>
  <si>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</si>
  <si>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</si>
  <si>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</si>
  <si>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</si>
  <si>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</si>
  <si>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</si>
  <si>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</si>
  <si>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</si>
  <si>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</si>
  <si>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</si>
  <si>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</si>
  <si>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</si>
  <si>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</si>
  <si>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</si>
  <si>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</si>
  <si>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</si>
  <si>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</si>
  <si>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</si>
  <si>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</si>
  <si>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</si>
  <si>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</si>
  <si>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</si>
  <si>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</si>
  <si>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</si>
  <si>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</si>
  <si>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</si>
  <si>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</si>
  <si>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</si>
  <si>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</si>
  <si>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</si>
  <si>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</si>
  <si>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</si>
  <si>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</si>
  <si>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</si>
  <si>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</si>
  <si>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</si>
  <si>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</si>
  <si>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</si>
  <si>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</si>
  <si>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</si>
  <si>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</si>
  <si>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</si>
  <si>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</si>
  <si>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</si>
  <si>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</si>
  <si>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</si>
  <si>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</si>
  <si>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</si>
  <si>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</si>
  <si>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</si>
  <si>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</si>
  <si>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</si>
  <si>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</si>
  <si>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</si>
  <si>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</si>
  <si>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</si>
  <si>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</si>
  <si>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</si>
  <si>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</si>
  <si>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</si>
  <si>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</si>
  <si>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</si>
  <si>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</si>
  <si>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</si>
  <si>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</si>
  <si>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</si>
  <si>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</si>
  <si>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</si>
  <si>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</si>
  <si>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</si>
  <si>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</si>
  <si>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</si>
  <si>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</si>
  <si>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</si>
  <si>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</si>
  <si>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</si>
  <si>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</si>
  <si>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</si>
  <si>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</si>
  <si>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</si>
  <si>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</si>
  <si>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</si>
  <si>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</si>
  <si>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</si>
  <si>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</si>
  <si>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</si>
  <si>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</si>
  <si>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</si>
  <si>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</si>
  <si>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</si>
  <si>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</si>
  <si>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</si>
  <si>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</si>
  <si>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</si>
  <si>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</si>
  <si>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</si>
  <si>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</si>
  <si>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</si>
  <si>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</si>
  <si>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</si>
  <si>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</si>
  <si>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</si>
  <si>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</si>
  <si>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</si>
  <si>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</si>
  <si>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</si>
  <si>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</si>
  <si>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</si>
  <si>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</si>
  <si>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</si>
  <si>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</si>
  <si>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</si>
  <si>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</si>
  <si>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</si>
  <si>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</si>
  <si>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</si>
  <si>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</si>
  <si>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</si>
  <si>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</si>
  <si>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</si>
  <si>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</si>
  <si>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</si>
  <si>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</si>
  <si>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</si>
  <si>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</si>
  <si>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</si>
  <si>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</si>
  <si>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</si>
  <si>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</si>
  <si>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</si>
  <si>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</si>
  <si>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</si>
  <si>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</si>
  <si>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</si>
  <si>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</si>
  <si>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</si>
  <si>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</si>
  <si>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</si>
  <si>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</si>
  <si>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</si>
  <si>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</si>
  <si>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</si>
  <si>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</si>
  <si>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</si>
  <si>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</si>
  <si>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</si>
  <si>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</si>
  <si>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</si>
  <si>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</si>
  <si>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</si>
  <si>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</si>
  <si>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</si>
  <si>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</si>
  <si>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</si>
  <si>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</si>
  <si>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</si>
  <si>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</si>
  <si>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</si>
  <si>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</si>
  <si>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</si>
  <si>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</si>
  <si>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</si>
  <si>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</si>
  <si>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</si>
  <si>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</si>
  <si>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</si>
  <si>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</si>
  <si>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</si>
  <si>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</si>
  <si>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</si>
  <si>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</si>
  <si>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</si>
  <si>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</si>
  <si>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</si>
  <si>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</si>
  <si>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</si>
  <si>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</si>
  <si>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</si>
  <si>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</si>
  <si>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</si>
  <si>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</si>
  <si>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</si>
  <si>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</si>
  <si>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</si>
  <si>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</si>
  <si>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</si>
  <si>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</si>
  <si>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</si>
  <si>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</si>
  <si>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</si>
  <si>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</si>
  <si>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</si>
  <si>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</si>
  <si>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</si>
  <si>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</si>
  <si>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</si>
  <si>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</si>
  <si>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</si>
  <si>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</si>
  <si>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</si>
  <si>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</si>
  <si>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</si>
  <si>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</si>
  <si>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</si>
  <si>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</si>
  <si>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</si>
  <si>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</si>
  <si>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</si>
  <si>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</si>
  <si>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</si>
  <si>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</si>
  <si>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</si>
  <si>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</si>
  <si>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</si>
  <si>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</si>
  <si>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</si>
  <si>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</si>
  <si>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</si>
  <si>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</si>
  <si>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</si>
  <si>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</si>
  <si>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</si>
  <si>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</si>
  <si>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</si>
  <si>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</si>
  <si>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</si>
  <si>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</si>
  <si>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</si>
  <si>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</si>
  <si>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</si>
  <si>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</si>
  <si>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</si>
  <si>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</si>
  <si>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</si>
  <si>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</si>
  <si>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</si>
  <si>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</si>
  <si>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</si>
  <si>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</si>
  <si>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</si>
  <si>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</si>
  <si>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</si>
  <si>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</si>
  <si>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</si>
  <si>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</si>
  <si>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</si>
  <si>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</si>
  <si>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</si>
  <si>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</si>
  <si>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</si>
  <si>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</si>
  <si>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</si>
  <si>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</si>
  <si>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</si>
  <si>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</si>
  <si>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</si>
  <si>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</si>
  <si>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</si>
  <si>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</si>
  <si>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</si>
  <si>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</si>
  <si>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</si>
  <si>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</si>
  <si>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</si>
  <si>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</si>
  <si>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</si>
  <si>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</si>
  <si>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</si>
  <si>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</si>
  <si>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</si>
  <si>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</si>
  <si>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</si>
  <si>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</si>
  <si>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</si>
  <si>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</si>
  <si>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</si>
  <si>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</si>
  <si>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</si>
  <si>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</si>
  <si>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</si>
  <si>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</si>
  <si>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</si>
  <si>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</si>
  <si>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</si>
  <si>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</si>
  <si>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</si>
  <si>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</si>
  <si>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</si>
  <si>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</si>
  <si>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</si>
  <si>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</si>
  <si>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</si>
  <si>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</si>
  <si>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</si>
  <si>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</si>
  <si>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</si>
  <si>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</si>
  <si>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</si>
  <si>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</si>
  <si>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</si>
  <si>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</si>
  <si>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</si>
  <si>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</si>
  <si>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</si>
  <si>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</si>
  <si>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</si>
  <si>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</si>
  <si>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</si>
  <si>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</si>
  <si>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</si>
  <si>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</si>
  <si>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</si>
  <si>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</si>
  <si>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</si>
  <si>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</si>
  <si>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</si>
  <si>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</si>
  <si>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</si>
  <si>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</si>
  <si>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</si>
  <si>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</si>
  <si>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</si>
  <si>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</si>
  <si>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</si>
  <si>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</si>
  <si>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</si>
  <si>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</si>
  <si>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</si>
  <si>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</si>
  <si>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</si>
  <si>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</si>
  <si>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</si>
  <si>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</si>
  <si>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</si>
  <si>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</si>
  <si>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</si>
  <si>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</si>
  <si>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</si>
  <si>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</si>
  <si>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</si>
  <si>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</si>
  <si>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</si>
  <si>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</si>
  <si>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</si>
  <si>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</si>
  <si>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</si>
  <si>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</si>
  <si>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</si>
  <si>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</si>
  <si>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</si>
  <si>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</si>
  <si>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</si>
  <si>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</si>
  <si>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</si>
  <si>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</si>
  <si>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</si>
  <si>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</si>
  <si>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</si>
  <si>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</si>
  <si>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</si>
  <si>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</si>
  <si>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</si>
  <si>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</si>
  <si>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</si>
  <si>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</si>
  <si>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</si>
  <si>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</si>
  <si>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</si>
  <si>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</si>
  <si>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</si>
  <si>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</si>
  <si>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</si>
  <si>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</si>
  <si>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</si>
  <si>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</si>
  <si>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</si>
  <si>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</si>
  <si>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</si>
  <si>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</si>
  <si>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</si>
  <si>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</si>
  <si>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</si>
  <si>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</si>
  <si>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</si>
  <si>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</si>
  <si>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</si>
  <si>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</si>
  <si>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</si>
  <si>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</si>
  <si>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</si>
  <si>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</si>
  <si>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</si>
  <si>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</si>
  <si>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</si>
  <si>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</si>
  <si>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</si>
  <si>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</si>
  <si>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</si>
  <si>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</si>
  <si>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</si>
  <si>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</si>
  <si>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</si>
  <si>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</si>
  <si>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</si>
  <si>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</si>
  <si>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</si>
  <si>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</si>
  <si>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</si>
  <si>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</si>
  <si>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</si>
  <si>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</si>
  <si>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</si>
  <si>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</si>
  <si>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</si>
  <si>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</si>
  <si>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</si>
  <si>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</si>
  <si>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</si>
  <si>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</si>
  <si>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</si>
  <si>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</si>
  <si>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</si>
  <si>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</si>
  <si>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</si>
  <si>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</si>
  <si>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</si>
  <si>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</si>
  <si>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</si>
  <si>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</si>
  <si>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</si>
  <si>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</si>
  <si>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</si>
  <si>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</si>
  <si>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</si>
  <si>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</si>
  <si>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</si>
  <si>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</si>
  <si>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</si>
  <si>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</si>
  <si>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</si>
  <si>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</si>
  <si>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</si>
  <si>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</si>
  <si>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</si>
  <si>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</si>
  <si>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</si>
  <si>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</si>
  <si>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</si>
  <si>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</si>
  <si>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</si>
  <si>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</si>
  <si>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</si>
  <si>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</si>
  <si>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</si>
  <si>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</si>
  <si>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</si>
  <si>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</si>
  <si>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</si>
  <si>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</si>
  <si>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</si>
  <si>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</si>
  <si>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</si>
  <si>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</si>
  <si>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</si>
  <si>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</si>
  <si>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</si>
  <si>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</si>
  <si>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</si>
  <si>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</si>
  <si>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</si>
  <si>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</si>
  <si>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</si>
  <si>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</si>
  <si>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</si>
  <si>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</si>
  <si>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</si>
  <si>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</si>
  <si>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</si>
  <si>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</si>
  <si>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</si>
  <si>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</si>
  <si>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</si>
  <si>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</si>
  <si>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</si>
  <si>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</si>
  <si>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</si>
  <si>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</si>
  <si>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</si>
  <si>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</si>
  <si>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</si>
  <si>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</si>
  <si>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</si>
  <si>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</si>
  <si>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</si>
  <si>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</si>
  <si>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</si>
  <si>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</si>
  <si>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</si>
  <si>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</si>
  <si>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</si>
  <si>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</si>
  <si>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</si>
  <si>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</si>
  <si>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</si>
  <si>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</si>
  <si>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</si>
  <si>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</si>
  <si>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</si>
  <si>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</si>
  <si>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</si>
  <si>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</si>
  <si>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</si>
  <si>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</si>
  <si>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</si>
  <si>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</si>
  <si>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</si>
  <si>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</si>
  <si>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</si>
  <si>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</si>
  <si>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</si>
  <si>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</si>
  <si>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</si>
  <si>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</si>
  <si>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</si>
  <si>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</si>
  <si>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</si>
  <si>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</si>
  <si>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</si>
  <si>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</si>
  <si>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</si>
  <si>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</si>
  <si>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</si>
  <si>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</si>
  <si>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</si>
  <si>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</si>
  <si>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</si>
  <si>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</si>
  <si>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</si>
  <si>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</si>
  <si>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</si>
  <si>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</si>
  <si>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</si>
  <si>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</si>
  <si>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</si>
  <si>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</si>
  <si>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</si>
  <si>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</si>
  <si>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</si>
  <si>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</si>
  <si>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</si>
  <si>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</si>
  <si>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</si>
  <si>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</si>
  <si>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</si>
  <si>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</si>
  <si>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</si>
  <si>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</si>
  <si>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</si>
  <si>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</si>
  <si>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</si>
  <si>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</si>
  <si>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</si>
  <si>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</si>
  <si>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</si>
  <si>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</si>
  <si>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</si>
  <si>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</si>
  <si>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</si>
  <si>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</si>
  <si>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</si>
  <si>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</si>
  <si>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</si>
  <si>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</si>
  <si>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</si>
  <si>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</si>
  <si>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</si>
  <si>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</si>
  <si>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</si>
  <si>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</si>
  <si>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</si>
  <si>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</si>
  <si>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</si>
  <si>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</si>
  <si>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</si>
  <si>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</si>
  <si>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</si>
  <si>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</si>
  <si>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</si>
  <si>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</si>
  <si>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</si>
  <si>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</si>
  <si>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</si>
  <si>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</si>
  <si>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</si>
  <si>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</si>
  <si>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</si>
  <si>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</si>
  <si>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</si>
  <si>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</si>
  <si>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</si>
  <si>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</si>
  <si>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</si>
  <si>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</si>
  <si>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</si>
  <si>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</si>
  <si>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</si>
  <si>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</si>
  <si>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</si>
  <si>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</si>
  <si>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</si>
  <si>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</si>
  <si>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</si>
  <si>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</si>
  <si>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</si>
  <si>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</si>
  <si>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</si>
  <si>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</si>
  <si>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</si>
  <si>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</si>
  <si>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</si>
  <si>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</si>
  <si>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</si>
  <si>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</si>
  <si>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</si>
  <si>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</si>
  <si>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</si>
  <si>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</si>
  <si>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</si>
  <si>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</si>
  <si>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</si>
  <si>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</si>
  <si>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</si>
  <si>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</si>
  <si>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</si>
  <si>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</si>
  <si>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</si>
  <si>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</si>
  <si>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</si>
  <si>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</si>
  <si>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</si>
  <si>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</si>
  <si>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</si>
  <si>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</si>
  <si>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</si>
  <si>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</si>
  <si>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</si>
  <si>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</si>
  <si>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</si>
  <si>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</si>
  <si>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</si>
  <si>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</si>
  <si>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</si>
  <si>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</si>
  <si>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</si>
  <si>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</si>
  <si>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</si>
  <si>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</si>
  <si>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</si>
  <si>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</si>
  <si>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</si>
  <si>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</si>
  <si>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</si>
  <si>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</si>
  <si>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</si>
  <si>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</si>
  <si>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</si>
  <si>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</si>
  <si>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</si>
  <si>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</si>
  <si>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</si>
  <si>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</si>
  <si>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</si>
  <si>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</si>
  <si>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</si>
  <si>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</si>
  <si>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</si>
  <si>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</si>
  <si>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</si>
  <si>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</si>
  <si>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</si>
  <si>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</si>
  <si>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</si>
  <si>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</si>
  <si>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</si>
  <si>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</si>
  <si>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</si>
  <si>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</si>
  <si>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</si>
  <si>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</si>
  <si>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</si>
  <si>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</si>
  <si>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</si>
  <si>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</si>
  <si>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</si>
  <si>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</si>
  <si>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</si>
  <si>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</si>
  <si>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</si>
  <si>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</si>
  <si>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</si>
  <si>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</si>
  <si>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</si>
  <si>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</si>
  <si>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</si>
  <si>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</si>
  <si>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</si>
  <si>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</si>
  <si>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</si>
  <si>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</si>
  <si>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</si>
  <si>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</si>
  <si>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</si>
  <si>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</si>
  <si>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</si>
  <si>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</si>
  <si>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</si>
  <si>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</si>
  <si>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</si>
  <si>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</si>
  <si>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</si>
  <si>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</si>
  <si>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</si>
  <si>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</si>
  <si>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</si>
  <si>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</si>
  <si>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</si>
  <si>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</si>
  <si>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</si>
  <si>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</si>
  <si>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</si>
  <si>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</si>
  <si>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</si>
  <si>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</si>
  <si>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</si>
  <si>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</si>
  <si>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</si>
  <si>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</si>
  <si>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</si>
  <si>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</si>
  <si>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</si>
  <si>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</si>
  <si>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</si>
  <si>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</si>
  <si>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</si>
  <si>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</si>
  <si>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</si>
  <si>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</si>
  <si>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</si>
  <si>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</si>
  <si>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</si>
  <si>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</si>
  <si>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</si>
  <si>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</si>
  <si>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</si>
  <si>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</si>
  <si>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</si>
  <si>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</si>
  <si>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</si>
  <si>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</si>
  <si>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</si>
  <si>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</si>
  <si>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</si>
  <si>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</si>
  <si>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</si>
  <si>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</si>
  <si>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</si>
  <si>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</si>
  <si>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</si>
  <si>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</si>
  <si>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</si>
  <si>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</si>
  <si>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</si>
  <si>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</si>
  <si>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</si>
  <si>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</si>
  <si>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</si>
  <si>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</si>
  <si>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</si>
  <si>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</si>
  <si>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</si>
  <si>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</si>
  <si>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</si>
  <si>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</si>
  <si>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</si>
  <si>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</si>
  <si>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</si>
  <si>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</si>
  <si>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</si>
  <si>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</si>
  <si>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</si>
  <si>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</si>
  <si>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</si>
  <si>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</si>
  <si>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</si>
  <si>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</si>
  <si>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</si>
  <si>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</si>
  <si>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</si>
  <si>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</si>
  <si>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</si>
  <si>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</si>
  <si>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</si>
  <si>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</si>
  <si>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</si>
  <si>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</si>
  <si>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</si>
  <si>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</si>
  <si>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</si>
  <si>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</si>
  <si>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</si>
  <si>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</si>
  <si>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</si>
  <si>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</si>
  <si>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</si>
  <si>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</si>
  <si>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</si>
  <si>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</si>
  <si>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</si>
  <si>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</si>
  <si>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</si>
  <si>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</si>
  <si>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</si>
  <si>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</si>
  <si>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</si>
  <si>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</si>
  <si>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</si>
  <si>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</si>
  <si>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</si>
  <si>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</si>
  <si>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</si>
  <si>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</si>
  <si>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</si>
  <si>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</si>
  <si>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</si>
  <si>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</si>
  <si>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</si>
  <si>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</si>
  <si>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</si>
  <si>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</si>
  <si>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</si>
  <si>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</si>
  <si>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</si>
  <si>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</si>
  <si>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</si>
  <si>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</si>
  <si>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</si>
  <si>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</si>
  <si>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</si>
  <si>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</si>
  <si>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</si>
  <si>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</si>
  <si>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</si>
  <si>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</si>
  <si>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</si>
  <si>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</si>
  <si>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</si>
  <si>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</si>
  <si>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</si>
  <si>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</si>
  <si>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</si>
  <si>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</si>
  <si>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</si>
  <si>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</si>
  <si>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</si>
  <si>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</si>
  <si>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</si>
  <si>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</si>
  <si>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</si>
  <si>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</si>
  <si>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</si>
  <si>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</si>
  <si>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</si>
  <si>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</si>
  <si>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</si>
  <si>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</si>
  <si>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</si>
  <si>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</si>
  <si>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</si>
  <si>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</si>
  <si>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</si>
  <si>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</si>
  <si>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</si>
  <si>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</si>
  <si>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</si>
  <si>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</si>
  <si>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</si>
  <si>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</si>
  <si>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</si>
  <si>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</si>
  <si>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</si>
  <si>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</si>
  <si>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</si>
  <si>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</si>
  <si>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</si>
  <si>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</si>
  <si>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</si>
  <si>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</si>
  <si>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</si>
  <si>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</si>
  <si>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</si>
  <si>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</si>
  <si>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</si>
  <si>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</si>
  <si>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</si>
  <si>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</si>
  <si>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</si>
  <si>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</si>
  <si>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</si>
  <si>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</si>
  <si>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</si>
  <si>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</si>
  <si>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</si>
  <si>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</si>
  <si>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</si>
  <si>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</si>
  <si>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</si>
  <si>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</si>
  <si>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</si>
  <si>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</si>
  <si>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</si>
  <si>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</si>
  <si>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</si>
  <si>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</si>
  <si>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</si>
  <si>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</si>
  <si>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</si>
  <si>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</si>
  <si>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</si>
  <si>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</si>
  <si>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</si>
  <si>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</si>
  <si>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</si>
  <si>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</si>
  <si>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</si>
  <si>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</si>
  <si>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</si>
  <si>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</si>
  <si>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</si>
  <si>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</si>
  <si>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</si>
  <si>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</si>
  <si>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</si>
  <si>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</si>
  <si>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</si>
  <si>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</si>
  <si>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</si>
  <si>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</si>
  <si>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</si>
  <si>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</si>
  <si>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</si>
  <si>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</si>
  <si>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</si>
  <si>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</si>
  <si>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</si>
  <si>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</si>
  <si>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</si>
  <si>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</si>
  <si>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</si>
  <si>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</si>
  <si>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</si>
  <si>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</si>
  <si>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</si>
  <si>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</si>
  <si>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</si>
  <si>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</si>
  <si>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</si>
  <si>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</si>
  <si>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</si>
  <si>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</si>
  <si>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</si>
  <si>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</si>
  <si>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</si>
  <si>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</si>
  <si>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</si>
  <si>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</si>
  <si>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</si>
  <si>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</si>
  <si>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</si>
  <si>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</si>
  <si>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</si>
  <si>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</si>
  <si>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</si>
  <si>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</si>
  <si>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</si>
  <si>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</si>
  <si>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</si>
  <si>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</si>
  <si>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</si>
  <si>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</si>
  <si>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</si>
  <si>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</si>
  <si>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</si>
  <si>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</si>
  <si>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</si>
  <si>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</si>
  <si>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</si>
  <si>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</si>
  <si>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</si>
  <si>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</si>
  <si>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</si>
  <si>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</si>
  <si>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</si>
  <si>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</si>
  <si>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</si>
  <si>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</si>
  <si>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</si>
  <si>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</si>
  <si>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</si>
  <si>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</si>
  <si>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</si>
  <si>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</si>
  <si>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</si>
  <si>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</si>
  <si>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</si>
  <si>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</si>
  <si>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</si>
  <si>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</si>
  <si>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</si>
  <si>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</si>
  <si>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</si>
  <si>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</si>
  <si>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</si>
  <si>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</si>
  <si>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</si>
  <si>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</si>
  <si>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</si>
  <si>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</si>
  <si>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</si>
  <si>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</si>
  <si>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</si>
  <si>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</si>
  <si>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</si>
  <si>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</si>
  <si>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</si>
  <si>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</si>
  <si>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</si>
  <si>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</si>
  <si>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</si>
  <si>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</si>
  <si>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</si>
  <si>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</si>
  <si>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</si>
  <si>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</si>
  <si>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</si>
  <si>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</si>
  <si>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</si>
  <si>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</si>
  <si>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</si>
  <si>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</si>
  <si>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</si>
  <si>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</si>
  <si>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</si>
  <si>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</si>
  <si>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</si>
  <si>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</si>
  <si>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</si>
  <si>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</si>
  <si>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</si>
  <si>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</si>
  <si>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</si>
  <si>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</si>
  <si>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</si>
  <si>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</si>
  <si>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</si>
  <si>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</si>
  <si>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</si>
  <si>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</si>
  <si>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</si>
  <si>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</si>
  <si>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</si>
  <si>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</si>
  <si>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</si>
  <si>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</si>
  <si>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</si>
  <si>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</si>
  <si>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</si>
  <si>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</si>
  <si>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</si>
  <si>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</si>
  <si>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</si>
  <si>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</si>
  <si>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</si>
  <si>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</si>
  <si>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</si>
  <si>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</si>
  <si>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</si>
  <si>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</si>
  <si>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</si>
  <si>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</si>
  <si>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</si>
  <si>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</si>
  <si>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</si>
  <si>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</si>
  <si>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</si>
  <si>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</si>
  <si>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</si>
  <si>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</si>
  <si>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</si>
  <si>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</si>
  <si>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</si>
  <si>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</si>
  <si>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</si>
  <si>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</si>
  <si>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</si>
  <si>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</si>
  <si>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</si>
  <si>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</si>
  <si>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</si>
  <si>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</si>
  <si>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</si>
  <si>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</si>
  <si>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</si>
  <si>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</si>
  <si>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</si>
  <si>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</si>
  <si>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</si>
  <si>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</si>
  <si>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</si>
  <si>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</si>
  <si>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</si>
  <si>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</si>
  <si>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</si>
  <si>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</si>
  <si>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</si>
  <si>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</si>
  <si>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</si>
  <si>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</si>
  <si>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</si>
  <si>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</si>
  <si>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</si>
  <si>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</si>
  <si>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</si>
  <si>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</si>
  <si>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</si>
  <si>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</si>
  <si>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</si>
  <si>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</si>
  <si>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</si>
  <si>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</si>
  <si>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</si>
  <si>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</si>
  <si>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</si>
  <si>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</si>
  <si>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</si>
  <si>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</si>
  <si>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</si>
  <si>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</si>
  <si>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</si>
  <si>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</si>
  <si>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</si>
  <si>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</si>
  <si>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</si>
  <si>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</si>
  <si>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</si>
  <si>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</si>
  <si>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</si>
  <si>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</si>
  <si>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</si>
  <si>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</si>
  <si>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</si>
  <si>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</si>
  <si>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</si>
  <si>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</si>
  <si>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</si>
  <si>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</si>
  <si>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</si>
  <si>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</si>
  <si>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</si>
  <si>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</si>
  <si>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</si>
  <si>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</si>
  <si>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</si>
  <si>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</si>
  <si>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</si>
  <si>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</si>
  <si>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</si>
  <si>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</si>
  <si>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</si>
  <si>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</si>
  <si>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</si>
  <si>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</si>
  <si>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</si>
  <si>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</si>
  <si>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</si>
  <si>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</si>
  <si>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</si>
  <si>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</si>
  <si>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</si>
  <si>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</si>
  <si>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</si>
  <si>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</si>
  <si>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</si>
  <si>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</si>
  <si>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</si>
  <si>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</si>
  <si>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</si>
  <si>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</si>
  <si>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</si>
  <si>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</si>
  <si>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</si>
  <si>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</si>
  <si>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</si>
  <si>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</si>
  <si>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</si>
  <si>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</si>
  <si>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</si>
  <si>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</si>
  <si>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</si>
  <si>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</si>
  <si>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</si>
  <si>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</si>
  <si>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</si>
  <si>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</si>
  <si>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</si>
  <si>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</si>
  <si>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</si>
  <si>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</si>
  <si>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</si>
  <si>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</si>
  <si>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</si>
  <si>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</si>
  <si>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</si>
  <si>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</si>
  <si>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</si>
  <si>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</si>
  <si>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</si>
  <si>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</si>
  <si>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</si>
  <si>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</si>
  <si>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</si>
  <si>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</si>
  <si>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</si>
  <si>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</si>
  <si>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</si>
  <si>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</si>
  <si>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</si>
  <si>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</si>
  <si>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</si>
  <si>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</si>
  <si>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</si>
  <si>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</si>
  <si>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</si>
  <si>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</si>
  <si>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</si>
  <si>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</si>
  <si>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</si>
  <si>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</si>
  <si>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</si>
  <si>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</si>
  <si>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</si>
  <si>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</si>
  <si>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</si>
  <si>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</si>
  <si>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</si>
  <si>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</si>
  <si>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</si>
  <si>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</si>
  <si>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</si>
  <si>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</si>
  <si>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</si>
  <si>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</si>
  <si>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</si>
  <si>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</si>
  <si>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</si>
  <si>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</si>
  <si>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</si>
  <si>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</si>
  <si>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</si>
  <si>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</si>
  <si>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</si>
  <si>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</si>
  <si>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</si>
  <si>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</si>
  <si>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</si>
  <si>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</si>
  <si>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</si>
  <si>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</si>
  <si>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</si>
  <si>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</si>
  <si>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</si>
  <si>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</si>
  <si>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</si>
  <si>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</si>
  <si>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</si>
  <si>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</si>
  <si>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</si>
  <si>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</si>
  <si>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</si>
  <si>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</si>
  <si>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</si>
  <si>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</si>
  <si>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</si>
  <si>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</si>
  <si>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</si>
  <si>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</si>
  <si>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</si>
  <si>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</si>
  <si>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</si>
  <si>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</si>
  <si>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</si>
  <si>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</si>
  <si>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</si>
  <si>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</si>
  <si>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</si>
  <si>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</si>
  <si>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</si>
  <si>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</si>
  <si>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</si>
  <si>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</si>
  <si>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</si>
  <si>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</si>
  <si>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</si>
  <si>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</si>
  <si>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</si>
  <si>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</si>
  <si>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</si>
  <si>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</si>
  <si>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</si>
  <si>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</si>
  <si>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</si>
  <si>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</si>
  <si>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</si>
  <si>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</si>
  <si>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</si>
  <si>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</si>
  <si>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</si>
  <si>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</si>
  <si>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</si>
  <si>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</si>
  <si>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</si>
  <si>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</si>
  <si>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</si>
  <si>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</si>
  <si>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</si>
  <si>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</si>
  <si>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</si>
  <si>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</si>
  <si>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</si>
  <si>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</si>
  <si>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</si>
  <si>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</si>
  <si>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</si>
  <si>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</si>
  <si>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</si>
  <si>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</si>
  <si>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</si>
  <si>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</si>
  <si>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</si>
  <si>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</si>
  <si>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</si>
  <si>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</si>
  <si>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</si>
  <si>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</si>
  <si>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</si>
  <si>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</si>
  <si>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</si>
  <si>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</si>
  <si>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</si>
  <si>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</si>
  <si>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</si>
  <si>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</si>
  <si>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</si>
  <si>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</si>
  <si>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</si>
  <si>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</si>
  <si>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</si>
  <si>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</si>
  <si>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</si>
  <si>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</si>
  <si>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</si>
  <si>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</si>
  <si>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</si>
  <si>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</si>
  <si>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</si>
  <si>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</si>
  <si>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</si>
  <si>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</si>
  <si>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</si>
  <si>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</si>
  <si>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</si>
  <si>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</si>
  <si>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</si>
  <si>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</si>
  <si>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</si>
  <si>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</si>
  <si>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</si>
  <si>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</si>
  <si>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</si>
  <si>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</si>
  <si>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</si>
  <si>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</si>
  <si>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</si>
  <si>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</si>
  <si>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</si>
  <si>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</si>
  <si>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</si>
  <si>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</si>
  <si>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</si>
  <si>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</si>
  <si>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</si>
  <si>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</si>
  <si>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</si>
  <si>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</si>
  <si>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</si>
  <si>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</si>
  <si>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</si>
  <si>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</si>
  <si>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</si>
  <si>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</si>
  <si>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</si>
  <si>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</si>
  <si>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</si>
  <si>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</si>
  <si>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</si>
  <si>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</si>
  <si>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</si>
  <si>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</si>
  <si>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</si>
  <si>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</si>
  <si>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</si>
  <si>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</si>
  <si>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</si>
  <si>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</si>
  <si>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</si>
  <si>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</si>
  <si>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</si>
  <si>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</si>
  <si>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</si>
  <si>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</si>
  <si>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</si>
  <si>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</si>
  <si>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</si>
  <si>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</si>
  <si>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</si>
  <si>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</si>
  <si>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</si>
  <si>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</si>
  <si>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</si>
  <si>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</si>
  <si>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</si>
  <si>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</si>
  <si>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</si>
  <si>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</si>
  <si>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</si>
  <si>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</si>
  <si>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</si>
  <si>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</si>
  <si>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</si>
  <si>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</si>
  <si>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</si>
  <si>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</si>
  <si>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</si>
  <si>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</si>
  <si>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</si>
  <si>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</si>
  <si>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</si>
  <si>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</si>
  <si>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</si>
  <si>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</si>
  <si>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</si>
  <si>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</si>
  <si>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</si>
  <si>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</si>
  <si>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</si>
  <si>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</si>
  <si>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</si>
  <si>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</si>
  <si>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</si>
  <si>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</si>
  <si>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</si>
  <si>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</si>
  <si>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</si>
  <si>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</si>
  <si>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</si>
  <si>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</si>
  <si>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</si>
  <si>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</si>
  <si>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</si>
  <si>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</si>
  <si>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</si>
  <si>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</si>
  <si>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</si>
  <si>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</si>
  <si>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</si>
  <si>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</si>
  <si>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</si>
  <si>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</si>
  <si>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</si>
  <si>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</si>
  <si>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</si>
  <si>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</si>
  <si>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</si>
  <si>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</si>
  <si>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</si>
  <si>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</si>
  <si>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</si>
  <si>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</si>
  <si>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</si>
  <si>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</si>
  <si>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</si>
  <si>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</si>
  <si>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</si>
  <si>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</si>
  <si>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</si>
  <si>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</si>
  <si>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</si>
  <si>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</si>
  <si>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</si>
  <si>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</si>
  <si>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</si>
  <si>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</si>
  <si>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</si>
  <si>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</si>
  <si>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</si>
  <si>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</si>
  <si>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</si>
  <si>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</si>
  <si>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</si>
  <si>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</si>
  <si>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</si>
  <si>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</si>
  <si>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</si>
  <si>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</si>
  <si>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</si>
  <si>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</si>
  <si>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</si>
  <si>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</si>
  <si>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</si>
  <si>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</si>
  <si>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</si>
  <si>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</si>
  <si>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</si>
  <si>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</si>
  <si>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</si>
  <si>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</si>
  <si>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</si>
  <si>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</si>
  <si>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</si>
  <si>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</si>
  <si>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</si>
  <si>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</si>
  <si>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</si>
  <si>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</si>
  <si>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</si>
  <si>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</si>
  <si>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</si>
  <si>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</si>
  <si>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</si>
  <si>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</si>
  <si>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</si>
  <si>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</si>
  <si>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</si>
  <si>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</si>
  <si>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</si>
  <si>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</si>
  <si>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</si>
  <si>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</si>
  <si>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</si>
  <si>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</si>
  <si>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</si>
  <si>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</si>
  <si>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</si>
  <si>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</si>
  <si>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</si>
  <si>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</si>
  <si>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</si>
  <si>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</si>
  <si>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</si>
  <si>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</si>
  <si>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</si>
  <si>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</si>
  <si>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</si>
  <si>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</si>
  <si>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</si>
  <si>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</si>
  <si>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</si>
  <si>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</si>
  <si>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</si>
  <si>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</si>
  <si>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</si>
  <si>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</si>
  <si>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</si>
  <si>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</si>
  <si>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</si>
  <si>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</si>
  <si>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</si>
  <si>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</si>
  <si>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</si>
  <si>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</si>
  <si>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</si>
  <si>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</si>
  <si>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</si>
  <si>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</si>
  <si>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</si>
  <si>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</si>
  <si>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</si>
  <si>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</si>
  <si>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</si>
  <si>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</si>
  <si>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</si>
  <si>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</si>
  <si>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</si>
  <si>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</si>
  <si>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</si>
  <si>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</si>
  <si>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</si>
  <si>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</si>
  <si>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</si>
  <si>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</si>
  <si>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</si>
  <si>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</si>
  <si>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</si>
  <si>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</si>
  <si>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</si>
  <si>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</si>
  <si>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</si>
  <si>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</si>
  <si>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</si>
  <si>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</si>
  <si>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</si>
  <si>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</si>
  <si>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</si>
  <si>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</si>
  <si>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</si>
  <si>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</si>
  <si>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</si>
  <si>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</si>
  <si>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</si>
  <si>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</si>
  <si>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</si>
  <si>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</si>
  <si>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</si>
  <si>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</si>
  <si>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</si>
  <si>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</si>
  <si>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</si>
  <si>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</si>
  <si>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</si>
  <si>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</si>
  <si>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</si>
  <si>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</si>
  <si>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</si>
  <si>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</si>
  <si>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</si>
  <si>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</si>
  <si>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</si>
  <si>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</si>
  <si>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</si>
  <si>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</si>
  <si>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</si>
  <si>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</si>
  <si>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</si>
  <si>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</si>
  <si>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</si>
  <si>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</si>
  <si>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</si>
  <si>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</si>
  <si>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</si>
  <si>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</si>
  <si>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</si>
  <si>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</si>
  <si>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</si>
  <si>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</si>
  <si>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</si>
  <si>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</si>
  <si>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</si>
  <si>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</si>
  <si>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</si>
  <si>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</si>
  <si>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</si>
  <si>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</si>
  <si>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</si>
  <si>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</si>
  <si>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</si>
  <si>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</si>
  <si>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</si>
  <si>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</si>
  <si>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</si>
  <si>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</si>
  <si>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</si>
  <si>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</si>
  <si>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</si>
  <si>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</si>
  <si>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</si>
  <si>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</si>
  <si>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</si>
  <si>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</si>
  <si>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</si>
  <si>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</si>
  <si>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</si>
  <si>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</si>
  <si>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</si>
  <si>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</si>
  <si>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</si>
  <si>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</si>
  <si>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</si>
  <si>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</si>
  <si>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</si>
  <si>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</si>
  <si>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</si>
  <si>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</si>
  <si>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</si>
  <si>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</si>
  <si>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</si>
  <si>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</si>
  <si>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</si>
  <si>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</si>
  <si>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</si>
  <si>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</si>
  <si>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</si>
  <si>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</si>
  <si>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</si>
  <si>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</si>
  <si>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</si>
  <si>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</si>
  <si>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</si>
  <si>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</si>
  <si>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</si>
  <si>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</si>
  <si>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</si>
  <si>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</si>
  <si>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</si>
  <si>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</si>
  <si>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</si>
  <si>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</si>
  <si>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</si>
  <si>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</si>
  <si>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</si>
  <si>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</si>
  <si>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</si>
  <si>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</si>
  <si>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</si>
  <si>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</si>
  <si>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</si>
  <si>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</si>
  <si>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</si>
  <si>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</si>
  <si>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</si>
  <si>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</si>
  <si>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</si>
  <si>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</si>
  <si>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</si>
  <si>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</si>
  <si>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</si>
  <si>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</si>
  <si>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</si>
  <si>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</si>
  <si>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</si>
  <si>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</si>
  <si>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</si>
  <si>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</si>
  <si>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</si>
  <si>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</si>
  <si>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</si>
  <si>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</si>
  <si>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</si>
  <si>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</si>
  <si>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</si>
  <si>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</si>
  <si>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</si>
  <si>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</si>
  <si>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</si>
  <si>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</si>
  <si>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</si>
  <si>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</si>
  <si>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</si>
  <si>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</si>
  <si>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</si>
  <si>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</si>
  <si>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</si>
  <si>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</si>
  <si>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</si>
  <si>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</si>
  <si>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</si>
  <si>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</si>
  <si>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</si>
  <si>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</si>
  <si>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</si>
  <si>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</si>
  <si>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</si>
  <si>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</si>
  <si>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</si>
  <si>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</si>
  <si>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</si>
  <si>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</si>
  <si>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</si>
  <si>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</si>
  <si>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</si>
  <si>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</si>
  <si>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</si>
  <si>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</si>
  <si>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</si>
  <si>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</si>
  <si>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</si>
  <si>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</si>
  <si>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</si>
  <si>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</si>
  <si>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</si>
  <si>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</si>
  <si>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</si>
  <si>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</si>
  <si>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</si>
  <si>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</si>
  <si>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</si>
  <si>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</si>
  <si>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</si>
  <si>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</si>
  <si>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</si>
  <si>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</si>
  <si>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</si>
  <si>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</si>
  <si>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</si>
  <si>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</si>
  <si>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</si>
  <si>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</si>
  <si>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</si>
  <si>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</si>
  <si>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</si>
  <si>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</si>
  <si>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</si>
  <si>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</si>
  <si>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</si>
  <si>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</si>
  <si>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</si>
  <si>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</si>
  <si>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</si>
  <si>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</si>
  <si>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</si>
  <si>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</si>
  <si>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</si>
  <si>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</si>
  <si>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</si>
  <si>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</si>
  <si>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</si>
  <si>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</si>
  <si>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</si>
  <si>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</si>
  <si>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</si>
  <si>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</si>
  <si>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</si>
  <si>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</si>
  <si>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</si>
  <si>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</si>
  <si>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</si>
  <si>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</si>
  <si>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</si>
  <si>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</si>
  <si>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</si>
  <si>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</si>
  <si>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</si>
  <si>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</si>
  <si>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</si>
  <si>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</si>
  <si>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</si>
  <si>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</si>
  <si>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</si>
  <si>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</si>
  <si>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</si>
  <si>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</si>
  <si>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</si>
  <si>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</si>
  <si>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</si>
  <si>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</si>
  <si>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</si>
  <si>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</si>
  <si>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</si>
  <si>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</si>
  <si>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</si>
  <si>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</si>
  <si>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</si>
  <si>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</si>
  <si>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</si>
  <si>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</si>
  <si>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</si>
  <si>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</si>
  <si>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</si>
  <si>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</si>
  <si>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</si>
  <si>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</si>
  <si>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</si>
  <si>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</si>
  <si>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</si>
  <si>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</si>
  <si>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</si>
  <si>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</si>
  <si>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</si>
  <si>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</si>
  <si>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</si>
  <si>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</si>
  <si>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</si>
  <si>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</si>
  <si>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</si>
  <si>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</si>
  <si>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</si>
  <si>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</si>
  <si>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</si>
  <si>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</si>
  <si>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</si>
  <si>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</si>
  <si>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</si>
  <si>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</si>
  <si>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</si>
  <si>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</si>
  <si>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</si>
  <si>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</si>
  <si>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</si>
  <si>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</si>
  <si>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</si>
  <si>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</si>
  <si>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</si>
  <si>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</si>
  <si>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</si>
  <si>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</si>
  <si>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</si>
  <si>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</si>
  <si>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</si>
  <si>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</si>
  <si>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</si>
  <si>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</si>
  <si>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</si>
  <si>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</si>
  <si>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</si>
  <si>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</si>
  <si>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</si>
  <si>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</si>
  <si>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</si>
  <si>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</si>
  <si>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</si>
  <si>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</si>
  <si>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</si>
  <si>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</si>
  <si>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</si>
  <si>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</si>
  <si>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</si>
  <si>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</si>
  <si>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</si>
  <si>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</si>
  <si>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</si>
  <si>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</si>
  <si>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</si>
  <si>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</si>
  <si>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</si>
  <si>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</si>
  <si>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</si>
  <si>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</si>
  <si>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</si>
  <si>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</si>
  <si>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</si>
  <si>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</si>
  <si>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</si>
  <si>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</si>
  <si>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</si>
  <si>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</si>
  <si>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</si>
  <si>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</si>
  <si>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</si>
  <si>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</si>
  <si>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</si>
  <si>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</si>
  <si>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</si>
  <si>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</si>
  <si>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</si>
  <si>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</si>
  <si>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</si>
  <si>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</si>
  <si>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</si>
  <si>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</si>
  <si>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</si>
  <si>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</si>
  <si>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</si>
  <si>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</si>
  <si>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</si>
  <si>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</si>
  <si>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</si>
  <si>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</si>
  <si>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</si>
  <si>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</si>
  <si>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</si>
  <si>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</si>
  <si>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</si>
  <si>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</si>
  <si>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</si>
  <si>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</si>
  <si>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</si>
  <si>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</si>
  <si>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</si>
  <si>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</si>
  <si>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</si>
  <si>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</si>
  <si>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</si>
  <si>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</si>
  <si>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</si>
  <si>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</si>
  <si>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</si>
  <si>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</si>
  <si>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</si>
  <si>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</si>
  <si>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</si>
  <si>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</si>
  <si>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</si>
  <si>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</si>
  <si>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</si>
  <si>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</si>
  <si>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</si>
  <si>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</si>
  <si>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</si>
  <si>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</si>
  <si>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</si>
  <si>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</si>
  <si>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</si>
  <si>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</si>
  <si>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</si>
  <si>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</si>
  <si>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</si>
  <si>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</si>
  <si>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</si>
  <si>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</si>
  <si>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</si>
  <si>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</si>
  <si>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</si>
  <si>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</si>
  <si>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</si>
  <si>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</si>
  <si>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</si>
  <si>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</si>
  <si>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</si>
  <si>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</si>
  <si>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</si>
  <si>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</si>
  <si>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</si>
  <si>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</si>
  <si>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</si>
  <si>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</si>
  <si>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</si>
  <si>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</si>
  <si>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</si>
  <si>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</si>
  <si>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</si>
  <si>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</si>
  <si>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</si>
  <si>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</si>
  <si>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</si>
  <si>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</si>
  <si>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</si>
  <si>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</si>
  <si>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</si>
  <si>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</si>
  <si>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</si>
  <si>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</si>
  <si>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</si>
  <si>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</si>
  <si>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</si>
  <si>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</si>
  <si>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</si>
  <si>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</si>
  <si>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</si>
  <si>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</si>
  <si>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</si>
  <si>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</si>
  <si>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</si>
  <si>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</si>
  <si>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</si>
  <si>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</si>
  <si>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</si>
  <si>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</si>
  <si>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</si>
  <si>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</si>
  <si>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</si>
  <si>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</si>
  <si>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</si>
  <si>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</si>
  <si>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</si>
  <si>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</si>
  <si>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</si>
  <si>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</si>
  <si>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</si>
  <si>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</si>
  <si>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</si>
  <si>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</si>
  <si>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</si>
  <si>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</si>
  <si>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</si>
  <si>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</si>
  <si>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</si>
  <si>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</si>
  <si>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</si>
  <si>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</si>
  <si>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</si>
  <si>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</si>
  <si>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</si>
  <si>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</si>
  <si>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</si>
  <si>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</si>
  <si>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</si>
  <si>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</si>
  <si>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</si>
  <si>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</si>
  <si>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</si>
  <si>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</si>
  <si>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</si>
  <si>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</si>
  <si>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</si>
  <si>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</si>
  <si>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</si>
  <si>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</si>
  <si>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</si>
  <si>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</si>
  <si>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</si>
  <si>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</si>
  <si>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</si>
  <si>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</si>
  <si>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</si>
  <si>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</si>
  <si>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</si>
  <si>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</si>
  <si>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</si>
  <si>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</si>
  <si>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</si>
  <si>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</si>
  <si>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</si>
  <si>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</si>
  <si>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</si>
  <si>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</si>
  <si>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</si>
  <si>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</si>
  <si>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</si>
  <si>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</si>
  <si>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</si>
  <si>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</si>
  <si>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</si>
  <si>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</si>
  <si>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</si>
  <si>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</si>
  <si>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</si>
  <si>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</si>
  <si>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</si>
  <si>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</si>
  <si>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</si>
  <si>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</si>
  <si>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</si>
  <si>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</si>
  <si>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</si>
  <si>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</si>
  <si>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</si>
  <si>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</si>
  <si>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</si>
  <si>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</si>
  <si>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</si>
  <si>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</si>
  <si>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</si>
  <si>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</si>
  <si>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</si>
  <si>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</si>
  <si>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</si>
  <si>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</si>
  <si>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</si>
  <si>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</si>
  <si>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</si>
  <si>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</si>
  <si>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</si>
  <si>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</si>
  <si>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</si>
  <si>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</si>
  <si>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</si>
  <si>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</si>
  <si>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</si>
  <si>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</si>
  <si>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</si>
  <si>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</si>
  <si>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</si>
  <si>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</si>
  <si>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</si>
  <si>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</si>
  <si>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</si>
  <si>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</si>
  <si>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</si>
  <si>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</si>
  <si>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</si>
  <si>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</si>
  <si>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</si>
  <si>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</si>
  <si>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</si>
  <si>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</si>
  <si>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</si>
  <si>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</si>
  <si>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</si>
  <si>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</si>
  <si>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</si>
  <si>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</si>
  <si>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</si>
  <si>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</si>
  <si>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</si>
  <si>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</si>
  <si>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</si>
  <si>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</si>
  <si>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</si>
  <si>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</si>
  <si>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</si>
  <si>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</si>
  <si>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</si>
  <si>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</si>
  <si>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</si>
  <si>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</si>
  <si>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</si>
  <si>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</si>
  <si>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</si>
  <si>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</si>
  <si>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</si>
  <si>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</si>
  <si>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</si>
  <si>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</si>
  <si>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</si>
  <si>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</si>
  <si>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</si>
  <si>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</si>
  <si>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</si>
  <si>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</si>
  <si>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</si>
  <si>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</si>
  <si>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</si>
  <si>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</si>
  <si>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</si>
  <si>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</si>
  <si>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</si>
  <si>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</si>
  <si>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</si>
  <si>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</si>
  <si>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</si>
  <si>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</si>
  <si>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</si>
  <si>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</si>
  <si>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</si>
  <si>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</si>
  <si>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</si>
  <si>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</si>
  <si>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</si>
  <si>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</si>
  <si>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</si>
  <si>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</si>
  <si>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</si>
  <si>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</si>
  <si>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</si>
  <si>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</si>
  <si>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</si>
  <si>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</si>
  <si>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</si>
  <si>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</si>
  <si>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</si>
  <si>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</si>
  <si>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</si>
  <si>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</si>
  <si>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</si>
  <si>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</si>
  <si>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</si>
  <si>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</si>
  <si>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</si>
  <si>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</si>
  <si>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</si>
  <si>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</si>
  <si>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</si>
  <si>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</si>
  <si>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</si>
  <si>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</si>
  <si>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</si>
  <si>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</si>
  <si>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</si>
  <si>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</si>
  <si>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</si>
  <si>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</si>
  <si>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</si>
  <si>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</si>
  <si>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</si>
  <si>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</si>
  <si>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</si>
  <si>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</si>
  <si>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</si>
  <si>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</si>
  <si>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</si>
  <si>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</si>
  <si>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</si>
  <si>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</si>
  <si>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</si>
  <si>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</si>
  <si>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</si>
  <si>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</si>
  <si>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</si>
  <si>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</si>
  <si>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</si>
  <si>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</si>
  <si>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</si>
  <si>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</si>
  <si>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</si>
  <si>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</si>
  <si>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</si>
  <si>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</si>
  <si>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</si>
  <si>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</si>
  <si>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</si>
  <si>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</si>
  <si>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</si>
  <si>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</si>
  <si>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</si>
  <si>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</si>
  <si>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</si>
  <si>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</si>
  <si>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</si>
  <si>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</si>
  <si>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</si>
  <si>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</si>
  <si>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</si>
  <si>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</si>
  <si>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</si>
  <si>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</si>
  <si>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</si>
  <si>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</si>
  <si>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</si>
  <si>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</si>
  <si>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</si>
  <si>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</si>
  <si>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</si>
  <si>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</si>
  <si>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</si>
  <si>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</si>
  <si>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</si>
  <si>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</si>
  <si>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</si>
  <si>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</si>
  <si>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</si>
  <si>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</si>
  <si>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</si>
  <si>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</si>
  <si>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</si>
  <si>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</si>
  <si>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</si>
  <si>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</si>
  <si>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</si>
  <si>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</si>
  <si>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</si>
  <si>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</si>
  <si>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</si>
  <si>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</si>
  <si>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</si>
  <si>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</si>
  <si>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</si>
  <si>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</si>
  <si>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</si>
  <si>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</si>
  <si>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</si>
  <si>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</si>
  <si>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</si>
  <si>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</si>
  <si>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</si>
  <si>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</si>
  <si>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</si>
  <si>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</si>
  <si>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</si>
  <si>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</si>
  <si>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</si>
  <si>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</si>
  <si>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</si>
  <si>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</si>
  <si>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</si>
  <si>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</si>
  <si>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</si>
  <si>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</si>
  <si>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</si>
  <si>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</si>
  <si>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</si>
  <si>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</si>
  <si>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</si>
  <si>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</si>
  <si>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</si>
  <si>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</si>
  <si>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</si>
  <si>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</si>
  <si>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</si>
  <si>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</si>
  <si>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</si>
  <si>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</si>
  <si>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</si>
  <si>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</si>
  <si>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</si>
  <si>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</si>
  <si>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</si>
  <si>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</si>
  <si>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</si>
  <si>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</si>
  <si>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</si>
  <si>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</si>
  <si>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</si>
  <si>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</si>
  <si>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</si>
  <si>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</si>
  <si>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</si>
  <si>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</si>
  <si>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</si>
  <si>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</si>
  <si>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</si>
  <si>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</si>
  <si>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</si>
  <si>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</si>
  <si>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</si>
  <si>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</si>
  <si>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</si>
  <si>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</si>
  <si>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</si>
  <si>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</si>
  <si>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</si>
  <si>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</si>
  <si>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</si>
  <si>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</si>
  <si>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</si>
  <si>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</si>
  <si>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</si>
  <si>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</si>
  <si>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</si>
  <si>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</si>
  <si>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</si>
  <si>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</si>
  <si>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</si>
  <si>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</si>
  <si>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</si>
  <si>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</si>
  <si>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</si>
  <si>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</si>
  <si>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</si>
  <si>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</si>
  <si>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</si>
  <si>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</si>
  <si>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</si>
  <si>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</si>
  <si>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</si>
  <si>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</si>
  <si>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</si>
  <si>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</si>
  <si>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</si>
  <si>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</si>
  <si>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</si>
  <si>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</si>
  <si>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</si>
  <si>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</si>
  <si>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</si>
  <si>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</si>
  <si>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</si>
  <si>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</si>
  <si>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</si>
  <si>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</si>
  <si>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</si>
  <si>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</si>
  <si>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</si>
  <si>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</si>
  <si>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</si>
  <si>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</si>
  <si>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</si>
  <si>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</si>
  <si>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</si>
  <si>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</si>
  <si>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</si>
  <si>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</si>
  <si>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</si>
  <si>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</si>
  <si>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</si>
  <si>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</si>
  <si>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</si>
  <si>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</si>
  <si>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</si>
  <si>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</si>
  <si>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</si>
  <si>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</si>
  <si>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</si>
  <si>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</si>
  <si>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</si>
  <si>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</si>
  <si>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</si>
  <si>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</si>
  <si>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</si>
  <si>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</si>
  <si>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</si>
  <si>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</si>
  <si>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</si>
  <si>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</si>
  <si>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</si>
  <si>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</si>
  <si>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</si>
  <si>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</si>
  <si>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</si>
  <si>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</si>
  <si>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</si>
  <si>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</si>
  <si>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</si>
  <si>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</si>
  <si>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</si>
  <si>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</si>
  <si>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</si>
  <si>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</si>
  <si>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</si>
  <si>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</si>
  <si>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</si>
  <si>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</si>
  <si>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</si>
  <si>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</si>
  <si>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</si>
  <si>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</si>
  <si>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</si>
  <si>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</si>
  <si>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</si>
  <si>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</si>
  <si>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</si>
  <si>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</si>
  <si>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</si>
  <si>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</si>
  <si>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</si>
  <si>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</si>
  <si>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</si>
  <si>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</si>
  <si>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</si>
  <si>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</si>
  <si>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</si>
  <si>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</si>
  <si>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</si>
  <si>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</si>
  <si>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</si>
  <si>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</si>
  <si>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</si>
  <si>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</si>
  <si>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</si>
  <si>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</si>
  <si>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</si>
  <si>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</si>
  <si>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</si>
  <si>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</si>
  <si>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</si>
  <si>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</si>
  <si>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</si>
  <si>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</si>
  <si>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</si>
  <si>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</si>
  <si>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</si>
  <si>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</si>
  <si>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</si>
  <si>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</si>
  <si>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</si>
  <si>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</si>
  <si>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</si>
  <si>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</si>
  <si>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</si>
  <si>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</si>
  <si>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</si>
  <si>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</si>
  <si>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</si>
  <si>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</si>
  <si>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</si>
  <si>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</si>
  <si>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</si>
  <si>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</si>
  <si>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</si>
  <si>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</si>
  <si>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</si>
  <si>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</si>
  <si>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</si>
  <si>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</si>
  <si>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</si>
  <si>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</si>
  <si>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</si>
  <si>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</si>
  <si>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</si>
  <si>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</si>
  <si>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</si>
  <si>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</si>
  <si>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</si>
  <si>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</si>
  <si>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</si>
  <si>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</si>
  <si>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</si>
  <si>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</si>
  <si>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</si>
  <si>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</si>
  <si>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</si>
  <si>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</si>
  <si>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</si>
  <si>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</si>
  <si>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</si>
  <si>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</si>
  <si>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</si>
  <si>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</si>
  <si>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</si>
  <si>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</si>
  <si>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</si>
  <si>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</si>
  <si>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</si>
  <si>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</si>
  <si>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</si>
  <si>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</si>
  <si>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</si>
  <si>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</si>
  <si>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</si>
  <si>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</si>
  <si>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</si>
  <si>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</si>
  <si>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</si>
  <si>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</si>
  <si>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</si>
  <si>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</si>
  <si>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</si>
  <si>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</si>
  <si>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</si>
  <si>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</si>
  <si>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</si>
  <si>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</si>
  <si>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</si>
  <si>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</si>
  <si>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</si>
  <si>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</si>
  <si>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</si>
  <si>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</si>
  <si>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</si>
  <si>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</si>
  <si>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</si>
  <si>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</si>
  <si>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</si>
  <si>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</si>
  <si>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</si>
  <si>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</si>
  <si>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</si>
  <si>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</si>
  <si>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</si>
  <si>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</si>
  <si>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</si>
  <si>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</si>
  <si>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</si>
  <si>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</si>
  <si>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</si>
  <si>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</si>
  <si>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</si>
  <si>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</si>
  <si>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</si>
  <si>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</si>
  <si>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</si>
  <si>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</si>
  <si>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</si>
  <si>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</si>
  <si>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</si>
  <si>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</si>
  <si>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</si>
  <si>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</si>
  <si>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</si>
  <si>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</si>
  <si>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</si>
  <si>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</si>
  <si>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</si>
  <si>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</si>
  <si>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</si>
  <si>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</si>
  <si>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</si>
  <si>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</si>
  <si>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</si>
  <si>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</si>
  <si>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</si>
  <si>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</si>
  <si>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</si>
  <si>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</si>
  <si>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</si>
  <si>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</si>
  <si>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</si>
  <si>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</si>
  <si>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</si>
  <si>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</si>
  <si>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</si>
  <si>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</si>
  <si>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</si>
  <si>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</si>
  <si>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</si>
  <si>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</si>
  <si>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</si>
  <si>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</si>
  <si>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</si>
  <si>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</si>
  <si>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</si>
  <si>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</si>
  <si>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</si>
  <si>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</si>
  <si>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</si>
  <si>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</si>
  <si>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</si>
  <si>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</si>
  <si>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</si>
  <si>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</si>
  <si>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</si>
  <si>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</si>
  <si>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</si>
  <si>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</si>
  <si>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</si>
  <si>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</si>
  <si>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</si>
  <si>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</si>
  <si>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</si>
  <si>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</si>
  <si>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</si>
  <si>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</si>
  <si>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</si>
  <si>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</si>
  <si>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</si>
  <si>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</si>
  <si>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</si>
  <si>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</si>
  <si>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</si>
  <si>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</si>
  <si>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</si>
  <si>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</si>
  <si>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</si>
  <si>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</si>
  <si>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</si>
  <si>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</si>
  <si>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</si>
  <si>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</si>
  <si>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</si>
  <si>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</si>
  <si>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</si>
  <si>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</si>
  <si>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</si>
  <si>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</si>
  <si>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</si>
  <si>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</si>
  <si>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</si>
  <si>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</si>
  <si>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</si>
  <si>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</si>
  <si>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</si>
  <si>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</si>
  <si>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</si>
  <si>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</si>
  <si>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</si>
  <si>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</si>
  <si>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</si>
  <si>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</si>
  <si>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</si>
  <si>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</si>
  <si>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</si>
  <si>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</si>
  <si>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</si>
  <si>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</si>
  <si>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</si>
  <si>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</si>
  <si>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</si>
  <si>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</si>
  <si>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</si>
  <si>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</si>
  <si>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</si>
  <si>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</si>
  <si>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</si>
  <si>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</si>
  <si>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</si>
  <si>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</si>
  <si>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</si>
  <si>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</si>
  <si>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</si>
  <si>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</si>
  <si>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</si>
  <si>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</si>
  <si>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</si>
  <si>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</si>
  <si>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</si>
  <si>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</si>
  <si>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</si>
  <si>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</si>
  <si>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</si>
  <si>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</si>
  <si>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</si>
  <si>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</si>
  <si>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</si>
  <si>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</si>
  <si>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</si>
  <si>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</si>
  <si>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</si>
  <si>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</si>
  <si>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</si>
  <si>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</si>
  <si>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</si>
  <si>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</si>
  <si>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</si>
  <si>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</si>
  <si>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</si>
  <si>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</si>
  <si>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</si>
  <si>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</si>
  <si>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</si>
  <si>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</si>
  <si>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</si>
  <si>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</si>
  <si>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</si>
  <si>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</si>
  <si>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</si>
  <si>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</si>
  <si>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</si>
  <si>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</si>
  <si>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</si>
  <si>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</si>
  <si>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</si>
  <si>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</si>
  <si>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</si>
  <si>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</si>
  <si>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</si>
  <si>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</si>
  <si>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</si>
  <si>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</si>
  <si>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</si>
  <si>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</si>
  <si>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</si>
  <si>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</si>
  <si>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</si>
  <si>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</si>
  <si>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</si>
  <si>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</si>
  <si>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</si>
  <si>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</si>
  <si>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</si>
  <si>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</si>
  <si>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</si>
  <si>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</si>
  <si>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</si>
  <si>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</si>
  <si>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</si>
  <si>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</si>
  <si>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</si>
  <si>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</si>
  <si>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</si>
  <si>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</si>
  <si>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</si>
  <si>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</si>
  <si>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</si>
  <si>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</si>
  <si>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</si>
  <si>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</si>
  <si>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</si>
  <si>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</si>
  <si>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</si>
  <si>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</si>
  <si>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</si>
  <si>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</si>
  <si>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</si>
  <si>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</si>
  <si>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</si>
  <si>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</si>
  <si>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</si>
  <si>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</si>
  <si>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</si>
  <si>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</si>
  <si>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</si>
  <si>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</si>
  <si>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</si>
  <si>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</si>
  <si>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</si>
  <si>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</si>
  <si>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</si>
  <si>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</si>
  <si>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</si>
  <si>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</si>
  <si>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</si>
  <si>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</si>
  <si>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</si>
  <si>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</si>
  <si>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</si>
  <si>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</si>
  <si>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</si>
  <si>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</si>
  <si>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</si>
  <si>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</si>
  <si>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</si>
  <si>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</si>
  <si>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</si>
  <si>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</si>
  <si>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</si>
  <si>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</si>
  <si>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</si>
  <si>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</si>
  <si>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</si>
  <si>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</si>
  <si>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</si>
  <si>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</si>
  <si>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</si>
  <si>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</si>
  <si>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</si>
  <si>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</si>
  <si>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</si>
  <si>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</si>
  <si>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</si>
  <si>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</si>
  <si>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</si>
  <si>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</si>
  <si>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</si>
  <si>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</si>
  <si>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</si>
  <si>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</si>
  <si>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</si>
  <si>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</si>
  <si>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</si>
  <si>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</si>
  <si>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</si>
  <si>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</si>
  <si>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</si>
  <si>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</si>
  <si>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</si>
  <si>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</si>
  <si>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</si>
  <si>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</si>
  <si>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</si>
  <si>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</si>
  <si>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</si>
  <si>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</si>
  <si>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</si>
  <si>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</si>
  <si>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</si>
  <si>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</si>
  <si>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</si>
  <si>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</si>
  <si>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</si>
  <si>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</si>
  <si>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</si>
  <si>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</si>
  <si>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</si>
  <si>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</si>
  <si>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</si>
  <si>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</si>
  <si>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</si>
  <si>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</si>
  <si>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</si>
  <si>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</si>
  <si>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</si>
  <si>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</si>
  <si>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</si>
  <si>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</si>
  <si>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</si>
  <si>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</si>
  <si>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</si>
  <si>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</si>
  <si>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</si>
  <si>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</si>
  <si>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</si>
  <si>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</si>
  <si>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</si>
  <si>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</si>
  <si>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</si>
  <si>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</si>
  <si>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</si>
  <si>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</si>
  <si>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</si>
  <si>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</si>
  <si>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</si>
  <si>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</si>
  <si>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</si>
  <si>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</si>
  <si>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</si>
  <si>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</si>
  <si>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</si>
  <si>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</si>
  <si>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</si>
  <si>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</si>
  <si>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</si>
  <si>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</si>
  <si>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</si>
  <si>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</si>
  <si>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</si>
  <si>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</si>
  <si>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</si>
  <si>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</si>
  <si>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</si>
  <si>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</si>
  <si>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</si>
  <si>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</si>
  <si>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</si>
  <si>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</si>
  <si>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</si>
  <si>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</si>
  <si>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</si>
  <si>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</si>
  <si>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</si>
  <si>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</si>
  <si>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</si>
  <si>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</si>
  <si>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</si>
  <si>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</si>
  <si>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</si>
  <si>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</si>
  <si>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</si>
  <si>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</si>
  <si>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</si>
  <si>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</si>
  <si>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</si>
  <si>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</si>
  <si>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</si>
  <si>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</si>
  <si>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</si>
  <si>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</si>
  <si>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</si>
  <si>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</si>
  <si>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</si>
  <si>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</si>
  <si>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</si>
  <si>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</si>
  <si>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</si>
  <si>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</si>
  <si>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</si>
  <si>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</si>
  <si>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</si>
  <si>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</si>
  <si>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</si>
  <si>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</si>
  <si>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</si>
  <si>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</si>
  <si>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</si>
  <si>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</si>
  <si>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</si>
  <si>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</si>
  <si>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</si>
  <si>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</si>
  <si>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</si>
  <si>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</si>
  <si>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</si>
  <si>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</si>
  <si>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</si>
  <si>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</si>
  <si>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</si>
  <si>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</si>
  <si>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</si>
  <si>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</si>
  <si>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</si>
  <si>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</si>
  <si>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</si>
  <si>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</si>
  <si>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</si>
  <si>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</si>
  <si>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</si>
  <si>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</si>
  <si>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</si>
  <si>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</si>
  <si>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</si>
  <si>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</si>
  <si>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</si>
  <si>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</si>
  <si>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</si>
  <si>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</si>
  <si>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</si>
  <si>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</si>
  <si>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</si>
  <si>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</si>
  <si>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</si>
  <si>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</si>
  <si>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</si>
  <si>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</si>
  <si>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</si>
  <si>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</si>
  <si>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</si>
  <si>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</si>
  <si>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</si>
  <si>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</si>
  <si>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</si>
  <si>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</si>
  <si>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</si>
  <si>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</si>
  <si>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</si>
  <si>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</si>
  <si>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</si>
  <si>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</si>
  <si>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</si>
  <si>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</si>
  <si>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</si>
  <si>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</si>
  <si>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</si>
  <si>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</si>
  <si>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</si>
  <si>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</si>
  <si>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</si>
  <si>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</si>
  <si>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</si>
  <si>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</si>
  <si>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</si>
  <si>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</si>
  <si>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</si>
  <si>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</si>
  <si>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</si>
  <si>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</si>
  <si>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</si>
  <si>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</si>
  <si>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</si>
  <si>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</si>
  <si>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</si>
  <si>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</si>
  <si>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</si>
  <si>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</si>
  <si>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</si>
  <si>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</si>
  <si>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</si>
  <si>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</si>
  <si>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</si>
  <si>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</si>
  <si>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</si>
  <si>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</si>
  <si>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</si>
  <si>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</si>
  <si>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</si>
  <si>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</si>
  <si>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</si>
  <si>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</si>
  <si>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</si>
  <si>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</si>
  <si>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</si>
  <si>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</si>
  <si>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</si>
  <si>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</si>
  <si>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</si>
  <si>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</si>
  <si>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</si>
  <si>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</si>
  <si>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</si>
  <si>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</si>
  <si>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</si>
  <si>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</si>
  <si>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</si>
  <si>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</si>
  <si>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</si>
  <si>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</si>
  <si>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</si>
  <si>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</si>
  <si>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</si>
  <si>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</si>
  <si>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</si>
  <si>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</si>
  <si>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</si>
  <si>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</si>
  <si>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</si>
  <si>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</si>
  <si>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</si>
  <si>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</si>
  <si>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</si>
  <si>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</si>
  <si>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</si>
  <si>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</si>
  <si>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</si>
  <si>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</si>
  <si>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</si>
  <si>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</si>
  <si>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</si>
  <si>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</si>
  <si>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</si>
  <si>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</si>
  <si>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</si>
  <si>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</si>
  <si>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</si>
  <si>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</si>
  <si>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</si>
  <si>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</si>
  <si>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</si>
  <si>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</si>
  <si>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</si>
  <si>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</si>
  <si>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</si>
  <si>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</si>
  <si>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</si>
  <si>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</si>
  <si>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</si>
  <si>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</si>
  <si>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</si>
  <si>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</si>
  <si>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</si>
  <si>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</si>
  <si>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</si>
  <si>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</si>
  <si>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</si>
  <si>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</si>
  <si>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</si>
  <si>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</si>
  <si>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</si>
  <si>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</si>
  <si>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</si>
  <si>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</si>
  <si>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</si>
  <si>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</si>
  <si>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</si>
  <si>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</si>
  <si>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</si>
  <si>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</si>
  <si>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</si>
  <si>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</si>
  <si>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</si>
  <si>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</si>
  <si>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</si>
  <si>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</si>
  <si>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</si>
  <si>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</si>
  <si>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</si>
  <si>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</si>
  <si>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</si>
  <si>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</si>
  <si>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</si>
  <si>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</si>
  <si>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</si>
  <si>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</si>
  <si>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</si>
  <si>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</si>
  <si>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</si>
  <si>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</si>
  <si>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</si>
  <si>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</si>
  <si>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</si>
  <si>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</si>
  <si>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</si>
  <si>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</si>
  <si>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</si>
  <si>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</si>
  <si>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</si>
  <si>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</si>
  <si>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</si>
  <si>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</si>
  <si>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</si>
  <si>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</si>
  <si>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</si>
  <si>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</si>
  <si>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</si>
  <si>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</si>
  <si>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</si>
  <si>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</si>
  <si>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</si>
  <si>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</si>
  <si>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</si>
  <si>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</si>
  <si>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</si>
  <si>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</si>
  <si>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</si>
  <si>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</si>
  <si>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</si>
  <si>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</si>
  <si>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</si>
  <si>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</si>
  <si>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</si>
  <si>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</si>
  <si>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</si>
  <si>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</si>
  <si>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</si>
  <si>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</si>
  <si>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</si>
  <si>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</si>
  <si>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</si>
  <si>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</si>
  <si>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</si>
  <si>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</si>
  <si>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</si>
  <si>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</si>
  <si>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</si>
  <si>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</si>
  <si>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</si>
  <si>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</si>
  <si>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</si>
  <si>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</si>
  <si>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</si>
  <si>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</si>
  <si>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</si>
  <si>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</si>
  <si>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</si>
  <si>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</si>
  <si>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</si>
  <si>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</si>
  <si>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</si>
  <si>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</si>
  <si>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</si>
  <si>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</si>
  <si>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</si>
  <si>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</si>
  <si>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</si>
  <si>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</si>
  <si>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</si>
  <si>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</si>
  <si>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</si>
  <si>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</si>
  <si>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</si>
  <si>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</si>
  <si>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</si>
  <si>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</si>
  <si>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</si>
  <si>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</si>
  <si>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</si>
  <si>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</si>
  <si>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</si>
  <si>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</si>
  <si>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</si>
  <si>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</si>
  <si>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</si>
  <si>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</si>
  <si>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</si>
  <si>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</si>
  <si>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</si>
  <si>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</si>
  <si>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</si>
  <si>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</si>
  <si>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</si>
  <si>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</si>
  <si>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</si>
  <si>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</si>
  <si>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</si>
  <si>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</si>
  <si>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</si>
  <si>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</si>
  <si>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</si>
  <si>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</si>
  <si>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</si>
  <si>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</si>
  <si>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</si>
  <si>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</si>
  <si>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</si>
  <si>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</si>
  <si>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</si>
  <si>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</si>
  <si>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</si>
  <si>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</si>
  <si>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</si>
  <si>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</si>
  <si>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</si>
  <si>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</si>
  <si>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</si>
  <si>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</si>
  <si>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</si>
  <si>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</si>
  <si>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</si>
  <si>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</si>
  <si>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</si>
  <si>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</si>
  <si>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</si>
  <si>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</si>
  <si>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</si>
  <si>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</si>
  <si>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</si>
  <si>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</si>
  <si>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</si>
  <si>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</si>
  <si>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</si>
  <si>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</si>
  <si>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</si>
  <si>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</si>
  <si>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</si>
  <si>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</si>
  <si>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</si>
  <si>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</si>
  <si>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</si>
  <si>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</si>
  <si>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</si>
  <si>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</si>
  <si>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</si>
  <si>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</si>
  <si>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</si>
  <si>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</si>
  <si>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</si>
  <si>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</si>
  <si>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</si>
  <si>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</si>
  <si>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</si>
  <si>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</si>
  <si>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</si>
  <si>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</si>
  <si>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</si>
  <si>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</si>
  <si>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</si>
  <si>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</si>
  <si>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</si>
  <si>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</si>
  <si>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</si>
  <si>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</si>
  <si>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</si>
  <si>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</si>
  <si>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</si>
  <si>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</si>
  <si>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</si>
  <si>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</si>
  <si>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</si>
  <si>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</si>
  <si>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</si>
  <si>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</si>
  <si>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</si>
  <si>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</si>
  <si>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</si>
  <si>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</si>
  <si>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</si>
  <si>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</si>
  <si>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</si>
  <si>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</si>
  <si>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</si>
  <si>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</si>
  <si>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</si>
  <si>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</si>
  <si>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</si>
  <si>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</si>
  <si>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</si>
  <si>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</si>
  <si>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</si>
  <si>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</si>
  <si>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</si>
  <si>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</si>
  <si>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</si>
  <si>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</si>
  <si>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</si>
  <si>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</si>
  <si>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</si>
  <si>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</si>
  <si>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</si>
  <si>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</si>
  <si>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</si>
  <si>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</si>
  <si>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</si>
  <si>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</si>
  <si>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</si>
  <si>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</si>
  <si>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</si>
  <si>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</si>
  <si>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</si>
  <si>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</si>
  <si>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</si>
  <si>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</si>
  <si>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</si>
  <si>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</si>
  <si>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</si>
  <si>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</si>
  <si>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</si>
  <si>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</si>
  <si>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</si>
  <si>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</si>
  <si>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</si>
  <si>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</si>
  <si>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</si>
  <si>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</si>
  <si>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</si>
  <si>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</si>
  <si>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</si>
  <si>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</si>
  <si>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</si>
  <si>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</si>
  <si>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</si>
  <si>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</si>
  <si>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</si>
  <si>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</si>
  <si>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</si>
  <si>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</si>
  <si>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</si>
  <si>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</si>
  <si>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</si>
  <si>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</si>
  <si>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</si>
  <si>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</si>
  <si>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</si>
  <si>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</si>
  <si>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</si>
  <si>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</si>
  <si>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</si>
  <si>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</si>
  <si>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</si>
  <si>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</si>
  <si>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</si>
  <si>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</si>
  <si>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</si>
  <si>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</si>
  <si>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</si>
  <si>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</si>
  <si>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</si>
  <si>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</si>
  <si>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</si>
  <si>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</si>
  <si>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</si>
  <si>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</si>
  <si>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</si>
  <si>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</si>
  <si>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</si>
  <si>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</si>
  <si>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</si>
  <si>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</si>
  <si>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</si>
  <si>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</si>
  <si>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</si>
  <si>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</si>
  <si>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</si>
  <si>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</si>
  <si>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</si>
  <si>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</si>
  <si>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</si>
  <si>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</si>
  <si>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</si>
  <si>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</si>
  <si>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</si>
  <si>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</si>
  <si>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</si>
  <si>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</si>
  <si>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</si>
  <si>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</si>
  <si>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</si>
  <si>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</si>
  <si>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</si>
  <si>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</si>
  <si>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</si>
  <si>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</si>
  <si>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</si>
  <si>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</si>
  <si>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</si>
  <si>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</si>
  <si>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</si>
  <si>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</si>
  <si>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</si>
  <si>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</si>
  <si>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</si>
  <si>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</si>
  <si>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</si>
  <si>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</si>
  <si>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</si>
  <si>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</si>
  <si>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</si>
  <si>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</si>
  <si>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</si>
  <si>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</si>
  <si>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</si>
  <si>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</si>
  <si>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</si>
  <si>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</si>
  <si>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</si>
  <si>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</si>
  <si>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</si>
  <si>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</si>
  <si>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</si>
  <si>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</si>
  <si>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</si>
  <si>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</si>
  <si>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</si>
  <si>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</si>
  <si>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</si>
  <si>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</si>
  <si>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</si>
  <si>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</si>
  <si>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</si>
  <si>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</si>
  <si>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</si>
  <si>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</si>
  <si>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</si>
  <si>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</si>
  <si>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</si>
  <si>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</si>
  <si>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</si>
  <si>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</si>
  <si>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</si>
  <si>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</si>
  <si>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</si>
  <si>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</si>
  <si>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</si>
  <si>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</si>
  <si>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</si>
  <si>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</si>
  <si>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</si>
  <si>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</si>
  <si>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</si>
  <si>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</si>
  <si>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</si>
  <si>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</si>
  <si>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</si>
  <si>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</si>
  <si>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</si>
  <si>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</si>
  <si>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</si>
  <si>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</si>
  <si>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</si>
  <si>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</si>
  <si>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</si>
  <si>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</si>
  <si>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</si>
  <si>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</si>
  <si>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</si>
  <si>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</si>
  <si>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</si>
  <si>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</si>
  <si>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</si>
  <si>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</si>
  <si>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</si>
  <si>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</si>
  <si>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</si>
  <si>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</si>
  <si>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</si>
  <si>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</si>
  <si>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</si>
  <si>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</si>
  <si>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</si>
  <si>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</si>
  <si>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</si>
  <si>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</si>
  <si>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</si>
  <si>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</si>
  <si>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</si>
  <si>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</si>
  <si>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</si>
  <si>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</si>
  <si>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</si>
  <si>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</si>
  <si>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</si>
  <si>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</si>
  <si>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</si>
  <si>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</si>
  <si>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</si>
  <si>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</si>
  <si>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</si>
  <si>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</si>
  <si>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</si>
  <si>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</si>
  <si>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</si>
  <si>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</si>
  <si>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</si>
  <si>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</si>
  <si>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</si>
  <si>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</si>
  <si>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</si>
  <si>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</si>
  <si>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</si>
  <si>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</si>
  <si>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</si>
  <si>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</si>
  <si>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</si>
  <si>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</si>
  <si>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</si>
  <si>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</si>
  <si>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</si>
  <si>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</si>
  <si>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</si>
  <si>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</si>
  <si>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</si>
  <si>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</si>
  <si>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</si>
  <si>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</si>
  <si>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</si>
  <si>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</si>
  <si>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</si>
  <si>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</si>
  <si>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</si>
  <si>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</si>
  <si>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</si>
  <si>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</si>
  <si>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</si>
  <si>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</si>
  <si>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</si>
  <si>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</si>
  <si>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</si>
  <si>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</si>
  <si>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</si>
  <si>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</si>
  <si>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</si>
  <si>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</si>
  <si>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</si>
  <si>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</si>
  <si>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</si>
  <si>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</si>
  <si>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</si>
  <si>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</si>
  <si>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</si>
  <si>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</si>
  <si>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</si>
  <si>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</si>
  <si>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</si>
  <si>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</si>
  <si>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</si>
  <si>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</si>
  <si>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</si>
  <si>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</si>
  <si>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</si>
  <si>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</si>
  <si>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</si>
  <si>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</si>
  <si>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</si>
  <si>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</si>
  <si>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</si>
  <si>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</si>
  <si>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</si>
  <si>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</si>
  <si>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</si>
  <si>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</si>
  <si>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</si>
  <si>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</si>
  <si>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</si>
  <si>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</si>
  <si>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</si>
  <si>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</si>
  <si>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</si>
  <si>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</si>
  <si>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</si>
  <si>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</si>
  <si>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</si>
  <si>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</si>
  <si>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</si>
  <si>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</si>
  <si>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</si>
  <si>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</si>
  <si>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</si>
  <si>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</si>
  <si>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</si>
  <si>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</si>
  <si>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</si>
  <si>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</si>
  <si>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</si>
  <si>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</si>
  <si>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</si>
  <si>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</si>
  <si>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</si>
  <si>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</si>
  <si>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</si>
  <si>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</si>
  <si>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</si>
  <si>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</si>
  <si>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</si>
  <si>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</si>
  <si>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</si>
  <si>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</si>
  <si>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</si>
  <si>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</si>
  <si>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</si>
  <si>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</si>
  <si>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</si>
  <si>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</si>
  <si>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</si>
  <si>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</si>
  <si>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</si>
  <si>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</si>
  <si>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</si>
  <si>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</si>
  <si>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</si>
  <si>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</si>
  <si>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</si>
  <si>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</si>
  <si>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</si>
  <si>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</si>
  <si>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</si>
  <si>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</si>
  <si>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</si>
  <si>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</si>
  <si>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</si>
  <si>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</si>
  <si>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</si>
  <si>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</si>
  <si>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</si>
  <si>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</si>
  <si>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</si>
  <si>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</si>
  <si>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</si>
  <si>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</si>
  <si>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</si>
  <si>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</si>
  <si>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</si>
  <si>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</si>
  <si>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</si>
  <si>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</si>
  <si>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</si>
  <si>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</si>
  <si>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</si>
  <si>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</si>
  <si>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</si>
  <si>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</si>
  <si>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</si>
  <si>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</si>
  <si>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</si>
  <si>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</si>
  <si>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</si>
  <si>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</si>
  <si>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</si>
  <si>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</si>
  <si>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</si>
  <si>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</si>
  <si>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</si>
  <si>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</si>
  <si>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</si>
  <si>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</si>
  <si>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</si>
  <si>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</si>
  <si>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</si>
  <si>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</si>
  <si>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</si>
  <si>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</si>
  <si>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</si>
  <si>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</si>
  <si>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</si>
  <si>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</si>
  <si>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</si>
  <si>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</si>
  <si>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</si>
  <si>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</si>
  <si>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</si>
  <si>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</si>
  <si>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</si>
  <si>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</si>
  <si>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</si>
  <si>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</si>
  <si>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</si>
  <si>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</si>
  <si>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</si>
  <si>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</si>
  <si>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</si>
  <si>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</si>
  <si>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</si>
  <si>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</si>
  <si>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</si>
  <si>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</si>
  <si>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</si>
  <si>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</si>
  <si>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</si>
  <si>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</si>
  <si>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</si>
  <si>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</si>
  <si>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</si>
  <si>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</si>
  <si>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</si>
  <si>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</si>
  <si>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</si>
  <si>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</si>
  <si>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</si>
  <si>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</si>
  <si>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</si>
  <si>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</si>
  <si>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</si>
  <si>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</si>
  <si>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</si>
  <si>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</si>
  <si>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</si>
  <si>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</si>
  <si>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</si>
  <si>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</si>
  <si>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</si>
  <si>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</si>
  <si>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</si>
  <si>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</si>
  <si>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</si>
  <si>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</si>
  <si>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</si>
  <si>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</si>
  <si>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</si>
  <si>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</si>
  <si>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</si>
  <si>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</si>
  <si>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</si>
  <si>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</si>
  <si>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</si>
  <si>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</si>
  <si>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</si>
  <si>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</si>
  <si>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</si>
  <si>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</si>
  <si>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</si>
  <si>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</si>
  <si>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</si>
  <si>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</si>
  <si>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</si>
  <si>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</si>
  <si>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</si>
  <si>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</si>
  <si>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</si>
  <si>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</si>
  <si>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</si>
  <si>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</si>
  <si>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</si>
  <si>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</si>
  <si>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</si>
  <si>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</si>
  <si>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</si>
  <si>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</si>
  <si>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</si>
  <si>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</si>
  <si>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</si>
  <si>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</si>
  <si>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</si>
  <si>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</si>
  <si>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</si>
  <si>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</si>
  <si>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</si>
  <si>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</si>
  <si>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</si>
  <si>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</si>
  <si>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</si>
  <si>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</si>
  <si>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</si>
  <si>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</si>
  <si>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</si>
  <si>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</si>
  <si>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</si>
  <si>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</si>
  <si>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</si>
  <si>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</si>
  <si>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</si>
  <si>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</si>
  <si>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</si>
  <si>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</si>
  <si>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</si>
  <si>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</si>
  <si>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</si>
  <si>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</si>
  <si>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</si>
  <si>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</si>
  <si>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</si>
  <si>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</si>
  <si>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</si>
  <si>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</si>
  <si>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</si>
  <si>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</si>
  <si>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</si>
  <si>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</si>
  <si>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</si>
  <si>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</si>
  <si>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</si>
  <si>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</si>
  <si>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</si>
  <si>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</si>
  <si>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</si>
  <si>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</si>
  <si>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</si>
  <si>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</si>
  <si>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</si>
  <si>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</si>
  <si>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</si>
  <si>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</si>
  <si>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</si>
  <si>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</si>
  <si>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</si>
  <si>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</si>
  <si>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</si>
  <si>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</si>
  <si>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</si>
  <si>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</si>
  <si>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</si>
  <si>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</si>
  <si>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</si>
  <si>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</si>
  <si>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</si>
  <si>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</si>
  <si>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</si>
  <si>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</si>
  <si>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</si>
  <si>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</si>
  <si>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</si>
  <si>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</si>
  <si>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</si>
  <si>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</si>
  <si>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</si>
  <si>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</si>
  <si>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</si>
  <si>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</si>
  <si>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</si>
  <si>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</si>
  <si>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</si>
  <si>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</si>
  <si>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</si>
  <si>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</si>
  <si>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</si>
  <si>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</si>
  <si>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</si>
  <si>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</si>
  <si>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</si>
  <si>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</si>
  <si>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</si>
  <si>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</si>
  <si>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</si>
  <si>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</si>
  <si>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</si>
  <si>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</si>
  <si>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</si>
  <si>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</si>
  <si>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</si>
  <si>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</si>
  <si>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</si>
  <si>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</si>
  <si>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</si>
  <si>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</si>
  <si>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</si>
  <si>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</si>
  <si>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</si>
  <si>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</si>
  <si>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</si>
  <si>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</si>
  <si>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</si>
  <si>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</si>
  <si>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</si>
  <si>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</si>
  <si>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</si>
  <si>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</si>
  <si>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</si>
  <si>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</si>
  <si>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</si>
  <si>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</si>
  <si>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</si>
  <si>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</si>
  <si>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</si>
  <si>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</si>
  <si>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</si>
  <si>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</si>
  <si>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</si>
  <si>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</si>
  <si>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</si>
  <si>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</si>
  <si>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</si>
  <si>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</si>
  <si>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</si>
  <si>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</si>
  <si>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</si>
  <si>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</si>
  <si>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</si>
  <si>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</si>
  <si>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</si>
  <si>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</si>
  <si>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</si>
  <si>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</si>
  <si>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</si>
  <si>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</si>
  <si>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</si>
  <si>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</si>
  <si>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</si>
  <si>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</si>
  <si>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</si>
  <si>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</si>
  <si>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</si>
  <si>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</si>
  <si>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</si>
  <si>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</si>
  <si>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</si>
  <si>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</si>
  <si>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</si>
  <si>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</si>
  <si>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</si>
  <si>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</si>
  <si>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</si>
  <si>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</si>
  <si>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</si>
  <si>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</si>
  <si>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</si>
  <si>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</si>
  <si>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</si>
  <si>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</si>
  <si>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</si>
  <si>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</si>
  <si>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</si>
  <si>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</si>
  <si>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</si>
  <si>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</si>
  <si>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</si>
  <si>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</si>
  <si>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</si>
  <si>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</si>
  <si>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</si>
  <si>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</si>
  <si>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</si>
  <si>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</si>
  <si>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</si>
  <si>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</si>
  <si>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</si>
  <si>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</si>
  <si>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</si>
  <si>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</si>
  <si>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</si>
  <si>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</si>
  <si>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</si>
  <si>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</si>
  <si>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</si>
  <si>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</si>
  <si>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</si>
  <si>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</si>
  <si>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</si>
  <si>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</si>
  <si>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</si>
  <si>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</si>
  <si>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</si>
  <si>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</si>
  <si>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</si>
  <si>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</si>
  <si>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</si>
  <si>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</si>
  <si>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</si>
  <si>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</si>
  <si>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</si>
  <si>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</si>
  <si>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</si>
  <si>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</si>
  <si>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</si>
  <si>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</si>
  <si>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</si>
  <si>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</si>
  <si>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</si>
  <si>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</si>
  <si>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</si>
  <si>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</si>
  <si>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</si>
  <si>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</si>
  <si>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</si>
  <si>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</si>
  <si>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</si>
  <si>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</si>
  <si>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</si>
  <si>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</si>
  <si>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</si>
  <si>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</si>
  <si>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</si>
  <si>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</si>
  <si>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</si>
  <si>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</si>
  <si>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</si>
  <si>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</si>
  <si>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</si>
  <si>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</si>
  <si>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</si>
  <si>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</si>
  <si>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</si>
  <si>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</si>
  <si>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</si>
  <si>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</si>
  <si>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</si>
  <si>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</si>
  <si>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</si>
  <si>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</si>
  <si>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</si>
  <si>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</si>
  <si>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</si>
  <si>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</si>
  <si>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</si>
  <si>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</si>
  <si>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</si>
  <si>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</si>
  <si>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</si>
  <si>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</si>
  <si>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</si>
  <si>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</si>
  <si>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</si>
  <si>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</si>
  <si>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</si>
  <si>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</si>
  <si>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</si>
  <si>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</si>
  <si>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</si>
  <si>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</si>
  <si>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</si>
  <si>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</si>
  <si>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</si>
  <si>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</si>
  <si>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</si>
  <si>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</si>
  <si>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</si>
  <si>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</si>
  <si>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</si>
  <si>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</si>
  <si>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</si>
  <si>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</si>
  <si>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</si>
  <si>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</si>
  <si>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</si>
  <si>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</si>
  <si>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</si>
  <si>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</si>
  <si>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</si>
  <si>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</si>
  <si>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</si>
  <si>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</si>
  <si>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</si>
  <si>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</si>
  <si>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</si>
  <si>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</si>
  <si>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</si>
  <si>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</si>
  <si>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</si>
  <si>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</si>
  <si>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</si>
  <si>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</si>
  <si>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</si>
  <si>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</si>
  <si>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</si>
  <si>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</si>
  <si>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</si>
  <si>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</si>
  <si>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</si>
  <si>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</si>
  <si>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</si>
  <si>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</si>
  <si>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</si>
  <si>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</si>
  <si>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</si>
  <si>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</si>
  <si>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</si>
  <si>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</si>
  <si>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</si>
  <si>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</si>
  <si>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</si>
  <si>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</si>
  <si>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</si>
  <si>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</si>
  <si>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</si>
  <si>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</si>
  <si>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</si>
  <si>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</si>
  <si>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</si>
  <si>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</si>
  <si>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</si>
  <si>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</si>
  <si>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</si>
  <si>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</si>
  <si>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</si>
  <si>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</si>
  <si>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</si>
  <si>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</si>
  <si>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</si>
  <si>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</si>
  <si>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</si>
  <si>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</si>
  <si>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</si>
  <si>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</si>
  <si>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</si>
  <si>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</si>
  <si>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</si>
  <si>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</si>
  <si>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</si>
  <si>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</si>
  <si>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</si>
  <si>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</si>
  <si>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</si>
  <si>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</si>
  <si>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</si>
  <si>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</si>
  <si>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</si>
  <si>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</si>
  <si>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</si>
  <si>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</si>
  <si>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</si>
  <si>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</si>
  <si>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</si>
  <si>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</si>
  <si>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</si>
  <si>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</si>
  <si>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</si>
  <si>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</si>
  <si>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</si>
  <si>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</si>
  <si>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</si>
  <si>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</si>
  <si>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</si>
  <si>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</si>
  <si>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</si>
  <si>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</si>
  <si>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</si>
  <si>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</si>
  <si>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</si>
  <si>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</si>
  <si>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</si>
  <si>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</si>
  <si>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</si>
  <si>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</si>
  <si>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</si>
  <si>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</si>
  <si>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</si>
  <si>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</si>
  <si>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</si>
  <si>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</si>
  <si>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</si>
  <si>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</si>
  <si>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</si>
  <si>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</si>
  <si>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</si>
  <si>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</si>
  <si>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</si>
  <si>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</si>
  <si>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</si>
  <si>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</si>
  <si>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</si>
  <si>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</si>
  <si>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</si>
  <si>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</si>
  <si>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</si>
  <si>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</si>
  <si>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</si>
  <si>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</si>
  <si>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</si>
  <si>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</si>
  <si>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</si>
  <si>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</si>
  <si>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</si>
  <si>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</si>
  <si>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</si>
  <si>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</si>
  <si>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</si>
  <si>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</si>
  <si>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</si>
  <si>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</si>
  <si>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</si>
  <si>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</si>
  <si>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</si>
  <si>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</si>
  <si>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</si>
  <si>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</si>
  <si>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</si>
  <si>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</si>
  <si>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</si>
  <si>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</si>
  <si>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</si>
  <si>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</si>
  <si>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</si>
  <si>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</si>
  <si>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</si>
  <si>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</si>
  <si>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</si>
  <si>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</si>
  <si>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</si>
  <si>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</si>
  <si>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</si>
  <si>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</si>
  <si>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</si>
  <si>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</si>
  <si>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</si>
  <si>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</si>
  <si>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</si>
  <si>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</si>
  <si>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</si>
  <si>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</si>
  <si>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</si>
  <si>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</si>
  <si>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</si>
  <si>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</si>
  <si>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</si>
  <si>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</si>
  <si>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</si>
  <si>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</si>
  <si>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</si>
  <si>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</si>
  <si>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</si>
  <si>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</si>
  <si>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</si>
  <si>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</si>
  <si>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</si>
  <si>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</si>
  <si>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</si>
  <si>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</si>
  <si>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</si>
  <si>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</si>
  <si>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</si>
  <si>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</si>
  <si>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</si>
  <si>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</si>
  <si>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</si>
  <si>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</si>
  <si>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</si>
  <si>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</si>
  <si>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</si>
  <si>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</si>
  <si>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</si>
  <si>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</si>
  <si>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</si>
  <si>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</si>
  <si>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</si>
  <si>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</si>
  <si>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</si>
  <si>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</si>
  <si>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</si>
  <si>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</si>
  <si>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</si>
  <si>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</si>
  <si>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</si>
  <si>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</si>
  <si>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</si>
  <si>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</si>
  <si>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</si>
  <si>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</si>
  <si>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</si>
  <si>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</si>
  <si>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</si>
  <si>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</si>
  <si>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</si>
  <si>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</si>
  <si>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</si>
  <si>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</si>
  <si>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</si>
  <si>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</si>
  <si>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</si>
  <si>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</si>
  <si>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</si>
  <si>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</si>
  <si>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</si>
  <si>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</si>
  <si>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</si>
  <si>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</si>
  <si>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</si>
  <si>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</si>
  <si>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</si>
  <si>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</si>
  <si>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</si>
  <si>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</si>
  <si>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</si>
  <si>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</si>
  <si>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</si>
  <si>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</si>
  <si>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</si>
  <si>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</si>
  <si>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</si>
  <si>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</si>
  <si>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</si>
  <si>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</si>
  <si>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</si>
  <si>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</si>
  <si>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</si>
  <si>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</si>
  <si>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</si>
  <si>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</si>
  <si>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</si>
  <si>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</si>
  <si>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</si>
  <si>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</si>
  <si>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</si>
  <si>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</si>
  <si>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</si>
  <si>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</si>
  <si>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</si>
  <si>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</si>
  <si>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</si>
  <si>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</si>
  <si>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</si>
  <si>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</si>
  <si>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</si>
  <si>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</si>
  <si>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</si>
  <si>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</si>
  <si>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</si>
  <si>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</si>
  <si>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</si>
  <si>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</si>
  <si>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</si>
  <si>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</si>
  <si>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</si>
  <si>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</si>
  <si>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</si>
  <si>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</si>
  <si>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</si>
  <si>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</si>
  <si>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</si>
  <si>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</si>
  <si>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</si>
  <si>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</si>
  <si>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</si>
  <si>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</si>
  <si>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</si>
  <si>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</si>
  <si>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</si>
  <si>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</si>
  <si>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</si>
  <si>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</si>
  <si>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</si>
  <si>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</si>
  <si>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</si>
  <si>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</si>
  <si>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</si>
  <si>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</si>
  <si>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</si>
  <si>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</si>
  <si>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</si>
  <si>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</si>
  <si>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</si>
  <si>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</si>
  <si>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</si>
  <si>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</si>
  <si>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</si>
  <si>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</si>
  <si>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</si>
  <si>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</si>
  <si>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</si>
  <si>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</si>
  <si>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</si>
  <si>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</si>
  <si>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</si>
  <si>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</si>
  <si>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</si>
  <si>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</si>
  <si>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</si>
  <si>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</si>
  <si>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</si>
  <si>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</si>
  <si>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</si>
  <si>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</si>
  <si>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</si>
  <si>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</si>
  <si>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</si>
  <si>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</si>
  <si>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</si>
  <si>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</si>
  <si>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</si>
  <si>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</si>
  <si>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</si>
  <si>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</si>
  <si>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</si>
  <si>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</si>
  <si>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</si>
  <si>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</si>
  <si>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</si>
  <si>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</si>
  <si>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</si>
  <si>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</si>
  <si>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</si>
  <si>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</si>
  <si>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</si>
  <si>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</si>
  <si>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</si>
  <si>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</si>
  <si>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</si>
  <si>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</si>
  <si>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</si>
  <si>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</si>
  <si>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</si>
  <si>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</si>
  <si>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</si>
  <si>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</si>
  <si>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</si>
  <si>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</si>
  <si>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</si>
  <si>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</si>
  <si>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</si>
  <si>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</si>
  <si>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</si>
  <si>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</si>
  <si>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</si>
  <si>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</si>
  <si>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</si>
  <si>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</si>
  <si>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</si>
  <si>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</si>
  <si>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</si>
  <si>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</si>
  <si>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</si>
  <si>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</si>
  <si>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</si>
  <si>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</si>
  <si>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</si>
  <si>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</si>
  <si>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</si>
  <si>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</si>
  <si>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</si>
  <si>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</si>
  <si>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</si>
  <si>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</si>
  <si>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</si>
  <si>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</si>
  <si>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</si>
  <si>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</si>
  <si>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</si>
  <si>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</si>
  <si>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</si>
  <si>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</si>
  <si>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</si>
  <si>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</si>
  <si>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</si>
  <si>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</si>
  <si>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</si>
  <si>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</si>
  <si>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</si>
  <si>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</si>
  <si>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</si>
  <si>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</si>
  <si>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</si>
  <si>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</si>
  <si>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</si>
  <si>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</si>
  <si>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</si>
  <si>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</si>
  <si>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</si>
  <si>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</si>
  <si>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</si>
  <si>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</si>
  <si>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</si>
  <si>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</si>
  <si>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</si>
  <si>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</si>
  <si>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</si>
  <si>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</si>
  <si>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</si>
  <si>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</si>
  <si>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</si>
  <si>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</si>
  <si>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</si>
  <si>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</si>
  <si>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</si>
  <si>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</si>
  <si>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</si>
  <si>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</si>
  <si>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</si>
  <si>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</si>
  <si>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</si>
  <si>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</si>
  <si>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</si>
  <si>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</si>
  <si>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</si>
  <si>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</si>
  <si>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</si>
  <si>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</si>
  <si>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</si>
  <si>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</si>
  <si>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</si>
  <si>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</si>
  <si>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</si>
  <si>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</si>
  <si>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</si>
  <si>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</si>
  <si>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</si>
  <si>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</si>
  <si>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</si>
  <si>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</si>
  <si>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</si>
  <si>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</si>
  <si>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</si>
  <si>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</si>
  <si>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</si>
  <si>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</si>
  <si>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</si>
  <si>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</si>
  <si>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</si>
  <si>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</si>
  <si>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</si>
  <si>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</si>
  <si>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</si>
  <si>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</si>
  <si>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</si>
  <si>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</si>
  <si>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</si>
  <si>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</si>
  <si>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</si>
  <si>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</si>
  <si>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</si>
  <si>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</si>
  <si>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</si>
  <si>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</si>
  <si>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</si>
  <si>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</si>
  <si>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</si>
  <si>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</si>
  <si>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</si>
  <si>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</si>
  <si>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</si>
  <si>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</si>
  <si>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</si>
  <si>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</si>
  <si>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</si>
  <si>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</si>
  <si>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</si>
  <si>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</si>
  <si>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</si>
  <si>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</si>
  <si>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</si>
  <si>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</si>
  <si>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</si>
  <si>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</si>
  <si>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</si>
  <si>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</si>
  <si>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</si>
  <si>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</si>
  <si>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</si>
  <si>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</si>
  <si>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</si>
  <si>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</si>
  <si>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</si>
  <si>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</si>
  <si>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</si>
  <si>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</si>
  <si>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</si>
  <si>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</si>
  <si>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</si>
  <si>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</si>
  <si>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</si>
  <si>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</si>
  <si>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</si>
  <si>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</si>
  <si>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</si>
  <si>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</si>
  <si>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</si>
  <si>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</si>
  <si>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</si>
  <si>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</si>
  <si>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</si>
  <si>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</si>
  <si>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</si>
  <si>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</si>
  <si>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</si>
  <si>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</si>
  <si>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</si>
  <si>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</si>
  <si>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</si>
  <si>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</si>
  <si>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</si>
  <si>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</si>
  <si>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</si>
  <si>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</si>
  <si>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</si>
  <si>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</si>
  <si>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</si>
  <si>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</si>
  <si>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</si>
  <si>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</si>
  <si>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</si>
  <si>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</si>
  <si>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</si>
  <si>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</si>
  <si>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</si>
  <si>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</si>
  <si>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</si>
  <si>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</si>
  <si>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</si>
  <si>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</si>
  <si>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</si>
  <si>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</si>
  <si>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</si>
  <si>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</si>
  <si>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</si>
  <si>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</si>
  <si>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</si>
  <si>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</si>
  <si>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</si>
  <si>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</si>
  <si>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</si>
  <si>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</si>
  <si>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</si>
  <si>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</si>
  <si>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</si>
  <si>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</si>
  <si>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</si>
  <si>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</si>
  <si>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</si>
  <si>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</si>
  <si>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</si>
  <si>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</si>
  <si>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</si>
  <si>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</si>
  <si>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</si>
  <si>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</si>
  <si>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</si>
  <si>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</si>
  <si>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</si>
  <si>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</si>
  <si>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</si>
  <si>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</si>
  <si>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</si>
  <si>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</si>
  <si>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</si>
  <si>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</si>
  <si>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</si>
  <si>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</si>
  <si>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</si>
  <si>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</si>
  <si>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</si>
  <si>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</si>
  <si>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</si>
  <si>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</si>
  <si>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</si>
  <si>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</si>
  <si>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</si>
  <si>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</si>
  <si>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</si>
  <si>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</si>
  <si>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</si>
  <si>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</si>
  <si>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</si>
  <si>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</si>
  <si>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</si>
  <si>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</si>
  <si>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</si>
  <si>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</si>
  <si>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</si>
  <si>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</si>
  <si>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</si>
  <si>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</si>
  <si>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</si>
  <si>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</si>
  <si>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</si>
  <si>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</si>
  <si>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</si>
  <si>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</si>
  <si>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</si>
  <si>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</si>
  <si>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</si>
  <si>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</si>
  <si>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</si>
  <si>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</si>
  <si>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</si>
  <si>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</si>
  <si>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</si>
  <si>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</si>
  <si>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</si>
  <si>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</si>
  <si>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</si>
  <si>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</si>
  <si>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</si>
  <si>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</si>
  <si>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</si>
  <si>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</si>
  <si>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</si>
  <si>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</si>
  <si>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</si>
  <si>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</si>
  <si>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</si>
  <si>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</si>
  <si>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</si>
  <si>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</si>
  <si>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</si>
  <si>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</si>
  <si>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</si>
  <si>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</si>
  <si>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</si>
  <si>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</si>
  <si>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</si>
  <si>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</si>
  <si>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</si>
  <si>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</si>
  <si>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</si>
  <si>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</si>
  <si>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</si>
  <si>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</si>
  <si>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</si>
  <si>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</si>
  <si>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</si>
  <si>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</si>
  <si>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</si>
  <si>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</si>
  <si>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</si>
  <si>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</si>
  <si>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</si>
  <si>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</si>
  <si>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</si>
  <si>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</si>
  <si>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</si>
  <si>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</si>
  <si>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</si>
  <si>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</si>
  <si>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</si>
  <si>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</si>
  <si>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</si>
  <si>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</si>
  <si>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</si>
  <si>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</si>
  <si>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</si>
  <si>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</si>
  <si>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</si>
  <si>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</si>
  <si>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</si>
  <si>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</si>
  <si>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</si>
  <si>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</si>
  <si>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</si>
  <si>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</si>
  <si>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</si>
  <si>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</si>
  <si>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</si>
  <si>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</si>
  <si>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</si>
  <si>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</si>
  <si>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</si>
  <si>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</si>
  <si>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</si>
  <si>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</si>
  <si>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</si>
  <si>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</si>
  <si>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</si>
  <si>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</si>
  <si>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</si>
  <si>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</si>
  <si>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</si>
  <si>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</si>
  <si>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</si>
  <si>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</si>
  <si>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</si>
  <si>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</si>
  <si>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</si>
  <si>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</si>
  <si>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</si>
  <si>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</si>
  <si>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</si>
  <si>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</si>
  <si>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</si>
  <si>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</si>
  <si>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</si>
  <si>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</si>
  <si>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</si>
  <si>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</si>
  <si>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</si>
  <si>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</si>
  <si>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</si>
  <si>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</si>
  <si>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</si>
  <si>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</si>
  <si>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</si>
  <si>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</si>
  <si>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</si>
  <si>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</si>
  <si>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</si>
  <si>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</si>
  <si>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</si>
  <si>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</si>
  <si>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</si>
  <si>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</si>
  <si>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</si>
  <si>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</si>
  <si>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</si>
  <si>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</si>
  <si>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</si>
  <si>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</si>
  <si>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</si>
  <si>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</si>
  <si>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</si>
  <si>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</si>
  <si>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</si>
  <si>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</si>
  <si>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</si>
  <si>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</si>
  <si>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</si>
  <si>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</si>
  <si>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</si>
  <si>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</si>
  <si>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</si>
  <si>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</si>
  <si>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</si>
  <si>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</si>
  <si>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</si>
  <si>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</si>
  <si>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</si>
  <si>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</si>
  <si>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</si>
  <si>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</si>
  <si>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</si>
  <si>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</si>
  <si>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</si>
  <si>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</si>
  <si>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</si>
  <si>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</si>
  <si>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</si>
  <si>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</si>
  <si>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</si>
  <si>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</si>
  <si>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</si>
  <si>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</si>
  <si>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</si>
  <si>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</si>
  <si>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</si>
  <si>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</si>
  <si>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</si>
  <si>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</si>
  <si>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</si>
  <si>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</si>
  <si>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</si>
  <si>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</si>
  <si>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</si>
  <si>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</si>
  <si>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</si>
  <si>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</si>
  <si>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</si>
  <si>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</si>
  <si>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</si>
  <si>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</si>
  <si>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</si>
  <si>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</si>
  <si>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</si>
  <si>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</si>
  <si>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</si>
  <si>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</si>
  <si>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</si>
  <si>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</si>
  <si>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</si>
  <si>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</si>
  <si>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</si>
  <si>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</si>
  <si>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</si>
  <si>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</si>
  <si>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</si>
  <si>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</si>
  <si>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</si>
  <si>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</si>
  <si>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</si>
  <si>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</si>
  <si>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</si>
  <si>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</si>
  <si>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</si>
  <si>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</si>
  <si>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</si>
  <si>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</si>
  <si>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</si>
  <si>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</si>
  <si>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</si>
  <si>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</si>
  <si>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</si>
  <si>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</si>
  <si>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</si>
  <si>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</si>
  <si>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</si>
  <si>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</si>
  <si>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</si>
  <si>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</si>
  <si>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</si>
  <si>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</si>
  <si>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</si>
  <si>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</si>
  <si>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</si>
  <si>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</si>
  <si>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</si>
  <si>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</si>
  <si>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</si>
  <si>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</si>
  <si>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</si>
  <si>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</si>
  <si>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</si>
  <si>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</si>
  <si>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</si>
  <si>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</si>
  <si>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</si>
  <si>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</si>
  <si>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</si>
  <si>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</si>
  <si>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</si>
  <si>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</si>
  <si>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</si>
  <si>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</si>
  <si>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</si>
  <si>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</si>
  <si>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</si>
  <si>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</si>
  <si>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</si>
  <si>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</si>
  <si>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</si>
  <si>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</si>
  <si>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</si>
  <si>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</si>
  <si>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</si>
  <si>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</si>
  <si>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</si>
  <si>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</si>
  <si>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</si>
  <si>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</si>
  <si>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</si>
  <si>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</si>
  <si>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</si>
  <si>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</si>
  <si>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</si>
  <si>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</si>
  <si>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</si>
  <si>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</si>
  <si>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</si>
  <si>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</si>
  <si>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</si>
  <si>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</si>
  <si>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</si>
  <si>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</si>
  <si>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</si>
  <si>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</si>
  <si>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</si>
  <si>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</si>
  <si>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</si>
  <si>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</si>
  <si>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</si>
  <si>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</si>
  <si>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</si>
  <si>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</si>
  <si>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</si>
  <si>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</si>
  <si>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</si>
  <si>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</si>
  <si>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</si>
  <si>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</si>
  <si>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</si>
  <si>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</si>
  <si>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</si>
  <si>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</si>
  <si>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</si>
  <si>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</si>
  <si>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</si>
  <si>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</si>
  <si>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</si>
  <si>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</si>
  <si>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</si>
  <si>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</si>
  <si>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</si>
  <si>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</si>
  <si>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</si>
  <si>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</si>
  <si>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</si>
  <si>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</si>
  <si>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</si>
  <si>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</si>
  <si>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</si>
  <si>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</si>
  <si>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</si>
  <si>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</si>
  <si>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</si>
  <si>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</si>
  <si>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</si>
  <si>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</si>
  <si>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</si>
  <si>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</si>
  <si>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</si>
  <si>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</si>
  <si>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</si>
  <si>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</si>
  <si>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</si>
  <si>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</si>
  <si>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</si>
  <si>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</si>
  <si>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</si>
  <si>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</si>
  <si>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</si>
  <si>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</si>
  <si>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</si>
  <si>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</si>
  <si>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</si>
  <si>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</si>
  <si>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</si>
  <si>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</si>
  <si>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</si>
  <si>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</si>
  <si>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</si>
  <si>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</si>
  <si>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</si>
  <si>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</si>
  <si>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</si>
  <si>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</si>
  <si>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</si>
  <si>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</si>
  <si>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</si>
  <si>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</si>
  <si>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</si>
  <si>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</si>
  <si>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</si>
  <si>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</si>
  <si>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</si>
  <si>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</si>
  <si>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</si>
  <si>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</si>
  <si>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</si>
  <si>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</si>
  <si>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</si>
  <si>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</si>
  <si>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</si>
  <si>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</si>
  <si>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</si>
  <si>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</si>
  <si>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</si>
  <si>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</si>
  <si>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</si>
  <si>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</si>
  <si>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</si>
  <si>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</si>
  <si>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</si>
  <si>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</si>
  <si>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</si>
  <si>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</si>
  <si>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</si>
  <si>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</si>
  <si>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</si>
  <si>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</si>
  <si>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</si>
  <si>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</si>
  <si>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</si>
  <si>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</si>
  <si>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</si>
  <si>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</si>
  <si>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</si>
  <si>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</si>
  <si>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</si>
  <si>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</si>
  <si>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</si>
  <si>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</si>
  <si>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</si>
  <si>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</si>
  <si>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</si>
  <si>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</si>
  <si>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</si>
  <si>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</si>
  <si>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</si>
  <si>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</si>
  <si>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</si>
  <si>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</si>
  <si>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</si>
  <si>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</si>
  <si>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</si>
  <si>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</si>
  <si>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</si>
  <si>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</si>
  <si>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</si>
  <si>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</si>
  <si>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</si>
  <si>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</si>
  <si>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</si>
  <si>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</si>
  <si>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</si>
  <si>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</si>
  <si>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</si>
  <si>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</si>
  <si>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</si>
  <si>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</si>
  <si>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</si>
  <si>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</si>
  <si>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</si>
  <si>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</si>
  <si>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</si>
  <si>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</si>
  <si>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</si>
  <si>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</si>
  <si>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</si>
  <si>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</si>
  <si>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</si>
  <si>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</si>
  <si>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</si>
  <si>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</si>
  <si>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</si>
  <si>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</si>
  <si>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</si>
  <si>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</si>
  <si>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</si>
  <si>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</si>
  <si>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</si>
  <si>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</si>
  <si>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</si>
  <si>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</si>
  <si>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</si>
  <si>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</si>
  <si>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</si>
  <si>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</si>
  <si>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</si>
  <si>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</si>
  <si>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</si>
  <si>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</si>
  <si>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</si>
  <si>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</si>
  <si>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</si>
  <si>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</si>
  <si>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</si>
  <si>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</si>
  <si>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</si>
  <si>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</si>
  <si>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</si>
  <si>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</si>
  <si>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</si>
  <si>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</si>
  <si>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</si>
  <si>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</si>
  <si>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</si>
  <si>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</si>
  <si>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</si>
  <si>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</si>
  <si>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</si>
  <si>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</si>
  <si>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</si>
  <si>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</si>
  <si>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</si>
  <si>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</si>
  <si>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</si>
  <si>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</si>
  <si>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</si>
  <si>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</si>
  <si>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</si>
  <si>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</si>
  <si>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</si>
  <si>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</si>
  <si>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</si>
  <si>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</si>
  <si>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</si>
  <si>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</si>
  <si>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</si>
  <si>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</si>
  <si>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</si>
  <si>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</si>
  <si>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</si>
  <si>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</si>
  <si>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</si>
  <si>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</si>
  <si>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</si>
  <si>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</si>
  <si>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</si>
  <si>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</si>
  <si>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</si>
  <si>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</si>
  <si>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</si>
  <si>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</si>
  <si>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</si>
  <si>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</si>
  <si>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</si>
  <si>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</si>
  <si>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</si>
  <si>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</si>
  <si>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</si>
  <si>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</si>
  <si>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</si>
  <si>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</si>
  <si>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</si>
  <si>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</si>
  <si>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</si>
  <si>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</si>
  <si>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</si>
  <si>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</si>
  <si>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</si>
  <si>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</si>
  <si>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</si>
  <si>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</si>
  <si>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</si>
  <si>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</si>
  <si>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</si>
  <si>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</si>
  <si>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</si>
  <si>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</si>
  <si>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</si>
  <si>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</si>
  <si>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</si>
  <si>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</si>
  <si>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</si>
  <si>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</si>
  <si>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</si>
  <si>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</si>
  <si>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</si>
  <si>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</si>
  <si>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</si>
  <si>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</si>
  <si>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</si>
  <si>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</si>
  <si>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</si>
  <si>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</si>
  <si>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</si>
  <si>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</si>
  <si>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</si>
  <si>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</si>
  <si>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</si>
  <si>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</si>
  <si>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</si>
  <si>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</si>
  <si>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</si>
  <si>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</si>
  <si>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</si>
  <si>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</si>
  <si>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</si>
  <si>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</si>
  <si>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</si>
  <si>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</si>
  <si>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</si>
  <si>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</si>
  <si>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</si>
  <si>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</si>
  <si>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</si>
  <si>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</si>
  <si>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</si>
  <si>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</si>
  <si>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</si>
  <si>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</si>
  <si>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</si>
  <si>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</si>
  <si>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</si>
  <si>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</si>
  <si>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</si>
  <si>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</si>
  <si>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</si>
  <si>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</si>
  <si>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</si>
  <si>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</si>
  <si>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</si>
  <si>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</si>
  <si>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</si>
  <si>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</si>
  <si>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</si>
  <si>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</si>
  <si>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</si>
  <si>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</si>
  <si>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</si>
  <si>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</si>
  <si>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</si>
  <si>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</si>
  <si>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</si>
  <si>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</si>
  <si>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</si>
  <si>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</si>
  <si>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</si>
  <si>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</si>
  <si>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</si>
  <si>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</si>
  <si>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</si>
  <si>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</si>
  <si>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</si>
  <si>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</si>
  <si>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</si>
  <si>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</si>
  <si>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</si>
  <si>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</si>
  <si>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</si>
  <si>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</si>
  <si>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</si>
  <si>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</si>
  <si>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</si>
  <si>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</si>
  <si>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</si>
  <si>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</si>
  <si>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</si>
  <si>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</si>
  <si>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</si>
  <si>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</si>
  <si>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</si>
  <si>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</si>
  <si>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</si>
  <si>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</si>
  <si>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</si>
  <si>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</si>
  <si>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</si>
  <si>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</si>
  <si>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</si>
  <si>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</si>
  <si>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</si>
  <si>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</si>
  <si>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</si>
  <si>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</si>
  <si>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</si>
  <si>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</si>
  <si>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</si>
  <si>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</si>
  <si>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</si>
  <si>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</si>
  <si>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</si>
  <si>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</si>
  <si>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</si>
  <si>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</si>
  <si>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</si>
  <si>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</si>
  <si>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</si>
  <si>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</si>
  <si>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</si>
  <si>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</si>
  <si>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</si>
  <si>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</si>
  <si>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</si>
  <si>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</si>
  <si>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</si>
  <si>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</si>
  <si>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</si>
  <si>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</si>
  <si>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</si>
  <si>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</si>
  <si>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</si>
  <si>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</si>
  <si>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</si>
  <si>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</si>
  <si>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</si>
  <si>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</si>
  <si>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</si>
  <si>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</si>
  <si>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</si>
  <si>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</si>
  <si>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</si>
  <si>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</si>
  <si>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</si>
  <si>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</si>
  <si>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</si>
  <si>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</si>
  <si>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</si>
  <si>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</si>
  <si>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</si>
  <si>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</si>
  <si>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</si>
  <si>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</si>
  <si>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</si>
  <si>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</si>
  <si>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</si>
  <si>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</si>
  <si>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</si>
  <si>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</si>
  <si>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</si>
  <si>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</si>
  <si>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</si>
  <si>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</si>
  <si>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</si>
  <si>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</si>
  <si>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</si>
  <si>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</si>
  <si>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</si>
  <si>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</si>
  <si>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</si>
  <si>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</si>
  <si>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</si>
  <si>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</si>
  <si>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</si>
  <si>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</si>
  <si>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</si>
  <si>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</si>
  <si>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</si>
  <si>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</si>
  <si>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</si>
  <si>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</si>
  <si>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</si>
  <si>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</si>
  <si>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</si>
  <si>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</si>
  <si>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</si>
  <si>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</si>
  <si>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</si>
  <si>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</si>
  <si>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</si>
  <si>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</si>
  <si>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</si>
  <si>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</si>
  <si>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</si>
  <si>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</si>
  <si>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</si>
  <si>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</si>
  <si>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</si>
  <si>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</si>
  <si>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</si>
  <si>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</si>
  <si>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</si>
  <si>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</si>
  <si>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</si>
  <si>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</si>
  <si>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</si>
  <si>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</si>
  <si>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</si>
  <si>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</si>
  <si>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</si>
  <si>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</si>
  <si>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</si>
  <si>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</si>
  <si>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</si>
  <si>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</si>
  <si>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</si>
  <si>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</si>
  <si>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</si>
  <si>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</si>
  <si>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</si>
  <si>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</si>
  <si>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</si>
  <si>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</si>
  <si>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</si>
  <si>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</si>
  <si>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</si>
  <si>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</si>
  <si>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</si>
  <si>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</si>
  <si>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</si>
  <si>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</si>
  <si>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</si>
  <si>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</si>
  <si>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</si>
  <si>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</si>
  <si>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</si>
  <si>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</si>
  <si>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</si>
  <si>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</si>
  <si>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</si>
  <si>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</si>
  <si>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</si>
  <si>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</si>
  <si>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</si>
  <si>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</si>
  <si>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</si>
  <si>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</si>
  <si>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</si>
  <si>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</si>
  <si>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</si>
  <si>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</si>
  <si>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</si>
  <si>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</si>
  <si>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</si>
  <si>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</si>
  <si>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</si>
  <si>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</si>
  <si>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</si>
  <si>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</si>
  <si>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</si>
  <si>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</si>
  <si>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</si>
  <si>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</si>
  <si>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</si>
  <si>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</si>
  <si>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</si>
  <si>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</si>
  <si>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</si>
  <si>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</si>
  <si>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</si>
  <si>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</si>
  <si>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</si>
  <si>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</si>
  <si>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</si>
  <si>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</si>
  <si>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</si>
  <si>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</si>
  <si>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</si>
  <si>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</si>
  <si>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</si>
  <si>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</si>
  <si>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</si>
  <si>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</si>
  <si>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</si>
  <si>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</si>
  <si>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</si>
  <si>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</si>
  <si>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</si>
  <si>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</si>
  <si>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</si>
  <si>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</si>
  <si>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</si>
  <si>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</si>
  <si>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</si>
  <si>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</si>
  <si>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</si>
  <si>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</si>
  <si>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</si>
  <si>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</si>
  <si>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</si>
  <si>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</si>
  <si>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</si>
  <si>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</si>
  <si>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</si>
  <si>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</si>
  <si>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</si>
  <si>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</si>
  <si>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</si>
  <si>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</si>
  <si>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</si>
  <si>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</si>
  <si>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</si>
  <si>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</si>
  <si>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</si>
  <si>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</si>
  <si>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</si>
  <si>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</si>
  <si>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</si>
  <si>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</si>
  <si>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</si>
  <si>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</si>
  <si>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</si>
  <si>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</si>
  <si>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</si>
  <si>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</si>
  <si>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</si>
  <si>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</si>
  <si>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</si>
  <si>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</si>
  <si>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</si>
  <si>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</si>
  <si>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</si>
  <si>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</si>
  <si>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</si>
  <si>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</si>
  <si>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</si>
  <si>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</si>
  <si>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</si>
  <si>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</si>
  <si>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</si>
  <si>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</si>
  <si>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</si>
  <si>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</si>
  <si>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</si>
  <si>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</si>
  <si>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</si>
  <si>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</si>
  <si>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</si>
  <si>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</si>
  <si>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</si>
  <si>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</si>
  <si>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</si>
  <si>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</si>
  <si>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</si>
  <si>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</si>
  <si>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</si>
  <si>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</si>
  <si>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</si>
  <si>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</si>
  <si>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</si>
  <si>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</si>
  <si>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</si>
  <si>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</si>
  <si>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</si>
  <si>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</si>
  <si>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</si>
  <si>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</si>
  <si>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</si>
  <si>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</si>
  <si>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</si>
  <si>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</si>
  <si>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</si>
  <si>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</si>
  <si>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</si>
  <si>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</si>
  <si>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</si>
  <si>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</si>
  <si>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</si>
  <si>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</si>
  <si>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</si>
  <si>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</si>
  <si>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</si>
  <si>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</si>
  <si>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</si>
  <si>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</si>
  <si>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</si>
  <si>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</si>
  <si>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</si>
  <si>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</si>
  <si>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</si>
  <si>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</si>
  <si>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</si>
  <si>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</si>
  <si>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</si>
  <si>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</si>
  <si>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</si>
  <si>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</si>
  <si>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</si>
  <si>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</si>
  <si>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</si>
  <si>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</si>
  <si>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</si>
  <si>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</si>
  <si>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</si>
  <si>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</si>
  <si>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</si>
  <si>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</si>
  <si>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</si>
  <si>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</si>
  <si>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</si>
  <si>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</si>
  <si>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</si>
  <si>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</si>
  <si>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</si>
  <si>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</si>
  <si>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</si>
  <si>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</si>
  <si>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</si>
  <si>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</si>
  <si>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</si>
  <si>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</si>
  <si>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</si>
  <si>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</si>
  <si>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</si>
  <si>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</si>
  <si>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</si>
  <si>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</si>
  <si>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</si>
  <si>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</si>
  <si>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</si>
  <si>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</si>
  <si>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</si>
  <si>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</si>
  <si>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</si>
  <si>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</si>
  <si>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</si>
  <si>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</si>
  <si>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</si>
  <si>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</si>
  <si>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</si>
  <si>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</si>
  <si>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</si>
  <si>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</si>
  <si>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</si>
  <si>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</si>
  <si>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</si>
  <si>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</si>
  <si>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</si>
  <si>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</si>
  <si>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</si>
  <si>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</si>
  <si>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</si>
  <si>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</si>
  <si>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</si>
  <si>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</si>
  <si>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</si>
  <si>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</si>
  <si>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</si>
  <si>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</si>
  <si>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</si>
  <si>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</si>
  <si>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</si>
  <si>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</si>
  <si>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</si>
  <si>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</si>
  <si>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</si>
  <si>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</si>
  <si>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</si>
  <si>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</si>
  <si>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</si>
  <si>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</si>
  <si>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</si>
  <si>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</si>
  <si>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</si>
  <si>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</si>
  <si>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</si>
  <si>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</si>
  <si>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</si>
  <si>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</si>
  <si>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</si>
  <si>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</si>
  <si>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</si>
  <si>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</si>
  <si>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</si>
  <si>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</si>
  <si>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</si>
  <si>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</si>
  <si>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</si>
  <si>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</si>
  <si>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</si>
  <si>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</si>
  <si>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</si>
  <si>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</si>
  <si>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</si>
  <si>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</si>
  <si>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</si>
  <si>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</si>
  <si>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</si>
  <si>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</si>
  <si>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</si>
  <si>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</si>
  <si>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</si>
  <si>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</si>
  <si>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</si>
  <si>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</si>
  <si>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</si>
  <si>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</si>
  <si>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</si>
  <si>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</si>
  <si>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</si>
  <si>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</si>
  <si>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</si>
  <si>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</si>
  <si>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</si>
  <si>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</si>
  <si>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</si>
  <si>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</si>
  <si>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</si>
  <si>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</si>
  <si>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</si>
  <si>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</si>
  <si>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</si>
  <si>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</si>
  <si>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</si>
  <si>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</si>
  <si>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</si>
  <si>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</si>
  <si>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</si>
  <si>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</si>
  <si>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</si>
  <si>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</si>
  <si>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</si>
  <si>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</si>
  <si>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</si>
  <si>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</si>
  <si>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</si>
  <si>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</si>
  <si>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</si>
  <si>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</si>
  <si>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</si>
  <si>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</si>
  <si>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</si>
  <si>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</si>
  <si>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</si>
  <si>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</si>
  <si>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</si>
  <si>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</si>
  <si>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</si>
  <si>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</si>
  <si>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</si>
  <si>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</si>
  <si>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</si>
  <si>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</si>
  <si>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</si>
  <si>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</si>
  <si>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</si>
  <si>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</si>
  <si>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</si>
  <si>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</si>
  <si>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</si>
  <si>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</si>
  <si>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</si>
  <si>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</si>
  <si>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</si>
  <si>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</si>
  <si>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</si>
  <si>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</si>
  <si>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</si>
  <si>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</si>
  <si>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</si>
  <si>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</si>
  <si>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</si>
  <si>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</si>
  <si>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</si>
  <si>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</si>
  <si>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</si>
  <si>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</si>
  <si>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</si>
  <si>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</si>
  <si>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</si>
  <si>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</si>
  <si>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</si>
  <si>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</si>
  <si>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</si>
  <si>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</si>
  <si>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</si>
  <si>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</si>
  <si>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</si>
  <si>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</si>
  <si>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</si>
  <si>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</si>
  <si>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</si>
  <si>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</si>
  <si>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</si>
  <si>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</si>
  <si>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</si>
  <si>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</si>
  <si>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</si>
  <si>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</si>
  <si>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</si>
  <si>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</si>
  <si>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</si>
  <si>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</si>
  <si>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</si>
  <si>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</si>
  <si>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</si>
  <si>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</si>
  <si>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</si>
  <si>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</si>
  <si>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</si>
  <si>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</si>
  <si>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</si>
  <si>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</si>
  <si>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</si>
  <si>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</si>
  <si>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</si>
  <si>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</si>
  <si>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</si>
  <si>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</si>
  <si>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</si>
  <si>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</si>
  <si>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</si>
  <si>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</si>
  <si>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</si>
  <si>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</si>
  <si>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</si>
  <si>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</si>
  <si>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</si>
  <si>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</si>
  <si>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</si>
  <si>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</si>
  <si>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</si>
  <si>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</si>
  <si>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</si>
  <si>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</si>
  <si>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</si>
  <si>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</si>
  <si>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</si>
  <si>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</si>
  <si>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</si>
  <si>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</si>
  <si>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</si>
  <si>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</si>
  <si>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</si>
  <si>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</si>
  <si>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</si>
  <si>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</si>
  <si>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</si>
  <si>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</si>
  <si>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</si>
  <si>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</si>
  <si>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</si>
  <si>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</si>
  <si>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</si>
  <si>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</si>
  <si>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</si>
  <si>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</si>
  <si>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</si>
  <si>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</si>
  <si>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</si>
  <si>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</si>
  <si>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</si>
  <si>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</si>
  <si>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</si>
  <si>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</si>
  <si>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</si>
  <si>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</si>
  <si>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</si>
  <si>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</si>
  <si>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</si>
  <si>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</si>
  <si>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</si>
  <si>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</si>
  <si>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</si>
  <si>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</si>
  <si>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</si>
  <si>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</si>
  <si>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</si>
  <si>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</si>
  <si>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</si>
  <si>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</si>
  <si>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</si>
  <si>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</si>
  <si>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</si>
  <si>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</si>
  <si>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</si>
  <si>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</si>
  <si>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</si>
  <si>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</si>
  <si>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</si>
  <si>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</si>
  <si>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</si>
  <si>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</si>
  <si>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</si>
  <si>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</si>
  <si>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</si>
  <si>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</si>
  <si>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</si>
  <si>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</si>
  <si>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</si>
  <si>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</si>
  <si>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</si>
  <si>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</si>
  <si>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</si>
  <si>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</si>
  <si>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</si>
  <si>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</si>
  <si>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</si>
  <si>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</si>
  <si>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</si>
  <si>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</si>
  <si>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</si>
  <si>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</si>
  <si>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</si>
  <si>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</si>
  <si>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</si>
  <si>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</si>
  <si>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</si>
  <si>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</si>
  <si>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</si>
  <si>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</si>
  <si>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</si>
  <si>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</si>
  <si>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</si>
  <si>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</si>
  <si>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</si>
  <si>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</si>
  <si>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</si>
  <si>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</si>
  <si>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</si>
  <si>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</si>
  <si>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</si>
  <si>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</si>
  <si>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</si>
  <si>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</si>
  <si>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</si>
  <si>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</si>
  <si>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</si>
  <si>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</si>
  <si>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</si>
  <si>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</si>
  <si>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</si>
  <si>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</si>
  <si>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</si>
  <si>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</si>
  <si>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</si>
  <si>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</si>
  <si>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</si>
  <si>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</si>
  <si>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</si>
  <si>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</si>
  <si>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</si>
  <si>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</si>
  <si>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</si>
  <si>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</si>
  <si>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</si>
  <si>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</si>
  <si>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</si>
  <si>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</si>
  <si>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</si>
  <si>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</si>
  <si>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</si>
  <si>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</si>
  <si>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</si>
  <si>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</si>
  <si>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</si>
  <si>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</si>
  <si>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</si>
  <si>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</si>
  <si>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</si>
  <si>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</si>
  <si>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</si>
  <si>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</si>
  <si>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</si>
  <si>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</si>
  <si>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</si>
  <si>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</si>
  <si>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</si>
  <si>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</si>
  <si>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</si>
  <si>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</si>
  <si>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</si>
  <si>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</si>
  <si>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</si>
  <si>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</si>
  <si>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</si>
  <si>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</si>
  <si>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</si>
  <si>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</si>
  <si>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</si>
  <si>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</si>
  <si>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</si>
  <si>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</si>
  <si>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</si>
  <si>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</si>
  <si>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</si>
  <si>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</si>
  <si>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</si>
  <si>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</si>
  <si>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</si>
  <si>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</si>
  <si>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</si>
  <si>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</si>
  <si>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</si>
  <si>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</si>
  <si>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</si>
  <si>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</si>
  <si>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</si>
  <si>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</si>
  <si>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</si>
  <si>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</si>
  <si>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</si>
  <si>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</si>
  <si>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</si>
  <si>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</si>
  <si>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</si>
  <si>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</si>
  <si>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</si>
  <si>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</si>
  <si>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</si>
  <si>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</si>
  <si>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</si>
  <si>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</si>
  <si>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</si>
  <si>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</si>
  <si>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</si>
  <si>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</si>
  <si>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</si>
  <si>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</si>
  <si>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</si>
  <si>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</si>
  <si>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</si>
  <si>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</si>
  <si>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</si>
  <si>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</si>
  <si>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</si>
  <si>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</si>
  <si>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</si>
  <si>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</si>
  <si>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</si>
  <si>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</si>
  <si>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</si>
  <si>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</si>
  <si>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</si>
  <si>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</si>
  <si>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</si>
  <si>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</si>
  <si>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</si>
  <si>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</si>
  <si>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</si>
  <si>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</si>
  <si>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</si>
  <si>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</si>
  <si>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</si>
  <si>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</si>
  <si>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</si>
  <si>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</si>
  <si>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</si>
  <si>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</si>
  <si>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</si>
  <si>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</si>
  <si>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</si>
  <si>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</si>
  <si>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</si>
  <si>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</si>
  <si>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</si>
  <si>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</si>
  <si>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</si>
  <si>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</si>
  <si>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</si>
  <si>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</si>
  <si>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</si>
  <si>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</si>
  <si>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</si>
  <si>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</si>
  <si>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</si>
  <si>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</si>
  <si>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</si>
  <si>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</si>
  <si>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</si>
  <si>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</si>
  <si>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</si>
  <si>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</si>
  <si>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</si>
  <si>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</si>
  <si>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</si>
  <si>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</si>
  <si>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</si>
  <si>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</si>
  <si>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</si>
  <si>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</si>
  <si>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</si>
  <si>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</si>
  <si>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</si>
  <si>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</si>
  <si>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</si>
  <si>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</si>
  <si>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</si>
  <si>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</si>
  <si>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</si>
  <si>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</si>
  <si>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</si>
  <si>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</si>
  <si>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</si>
  <si>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</si>
  <si>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</si>
  <si>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</si>
  <si>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</si>
  <si>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</si>
  <si>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</si>
  <si>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</si>
  <si>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</si>
  <si>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</si>
  <si>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</si>
  <si>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</si>
  <si>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</si>
  <si>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</si>
  <si>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</si>
  <si>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</si>
  <si>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</si>
  <si>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</si>
  <si>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</si>
  <si>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</si>
  <si>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</si>
  <si>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</si>
  <si>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</si>
  <si>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</si>
  <si>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</si>
  <si>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</si>
  <si>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</si>
  <si>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</si>
  <si>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</si>
  <si>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</si>
  <si>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</si>
  <si>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</si>
  <si>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</si>
  <si>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</si>
  <si>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</si>
  <si>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</si>
  <si>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</si>
  <si>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</si>
  <si>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</si>
  <si>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</si>
  <si>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</si>
  <si>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</si>
  <si>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</si>
  <si>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</si>
  <si>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</si>
  <si>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</si>
  <si>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</si>
  <si>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</si>
  <si>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</si>
  <si>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</si>
  <si>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</si>
  <si>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</si>
  <si>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</si>
  <si>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</si>
  <si>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</si>
  <si>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</si>
  <si>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</si>
  <si>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</si>
  <si>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</si>
  <si>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</si>
  <si>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</si>
  <si>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</si>
  <si>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</si>
  <si>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</si>
  <si>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</si>
  <si>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</si>
  <si>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</si>
  <si>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</si>
  <si>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</si>
  <si>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</si>
  <si>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</si>
  <si>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</si>
  <si>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</si>
  <si>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</si>
  <si>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</si>
  <si>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</si>
  <si>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</si>
  <si>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</si>
  <si>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</si>
  <si>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</si>
  <si>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</si>
  <si>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</si>
  <si>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</si>
  <si>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</si>
  <si>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</si>
  <si>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</si>
  <si>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</si>
  <si>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</si>
  <si>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</si>
  <si>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</si>
  <si>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</si>
  <si>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</si>
  <si>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</si>
  <si>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</si>
  <si>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</si>
  <si>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</si>
  <si>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</si>
  <si>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</si>
  <si>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</si>
  <si>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</si>
  <si>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</si>
  <si>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</si>
  <si>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</si>
  <si>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</si>
  <si>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</si>
  <si>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</si>
  <si>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</si>
  <si>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</si>
  <si>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</si>
  <si>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</si>
  <si>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</si>
  <si>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</si>
  <si>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</si>
  <si>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</si>
  <si>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</si>
  <si>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</si>
  <si>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</si>
  <si>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</si>
  <si>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</si>
  <si>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</si>
  <si>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</si>
  <si>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</si>
  <si>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</si>
  <si>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</si>
  <si>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</si>
  <si>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</si>
  <si>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</si>
  <si>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</si>
  <si>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</si>
  <si>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</si>
  <si>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</si>
  <si>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</si>
  <si>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</si>
  <si>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</si>
  <si>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</si>
  <si>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</si>
  <si>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</si>
  <si>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</si>
  <si>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</si>
  <si>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</si>
  <si>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</si>
  <si>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</si>
  <si>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</si>
  <si>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</si>
  <si>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</si>
  <si>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</si>
  <si>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</si>
  <si>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</si>
  <si>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</si>
  <si>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</si>
  <si>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</si>
  <si>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</si>
  <si>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</si>
  <si>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</si>
  <si>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</si>
  <si>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</si>
  <si>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</si>
  <si>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</si>
  <si>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</si>
  <si>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</si>
  <si>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</si>
  <si>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</si>
  <si>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</si>
  <si>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</si>
  <si>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</si>
  <si>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</si>
  <si>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</si>
  <si>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</si>
  <si>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</si>
  <si>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</si>
  <si>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</si>
  <si>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</si>
  <si>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</si>
  <si>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</si>
  <si>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</si>
  <si>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</si>
  <si>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</si>
  <si>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</si>
  <si>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</si>
  <si>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</si>
  <si>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</si>
  <si>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</si>
  <si>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</si>
  <si>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</si>
  <si>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</si>
  <si>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</si>
  <si>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</si>
  <si>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</si>
  <si>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</si>
  <si>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</si>
  <si>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</si>
  <si>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</si>
  <si>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</si>
  <si>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</si>
  <si>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</si>
  <si>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</si>
  <si>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</si>
  <si>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</si>
  <si>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</si>
  <si>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</si>
  <si>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</si>
  <si>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</si>
  <si>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</si>
  <si>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</si>
  <si>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</si>
  <si>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</si>
  <si>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</si>
  <si>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</si>
  <si>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</si>
  <si>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</si>
  <si>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</si>
  <si>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</si>
  <si>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</si>
  <si>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</si>
  <si>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</si>
  <si>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</si>
  <si>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</si>
  <si>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</si>
  <si>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</si>
  <si>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</si>
  <si>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</si>
  <si>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</si>
  <si>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</si>
  <si>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</si>
  <si>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</si>
  <si>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</si>
  <si>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</si>
  <si>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</si>
  <si>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</si>
  <si>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</si>
  <si>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</si>
  <si>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</si>
  <si>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</si>
  <si>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</si>
  <si>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</si>
  <si>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</si>
  <si>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</si>
  <si>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</si>
  <si>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</si>
  <si>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</si>
  <si>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</si>
  <si>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</si>
  <si>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</si>
  <si>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</si>
  <si>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</si>
  <si>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</si>
  <si>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</si>
  <si>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</si>
  <si>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</si>
  <si>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</si>
  <si>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</si>
  <si>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</si>
  <si>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</si>
  <si>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</si>
  <si>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</si>
  <si>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</si>
  <si>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</si>
  <si>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</si>
  <si>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</si>
  <si>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</si>
  <si>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</si>
  <si>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</si>
  <si>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</si>
  <si>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</si>
  <si>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</si>
  <si>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</si>
  <si>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</si>
  <si>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</si>
  <si>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</si>
  <si>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</si>
  <si>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</si>
  <si>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</si>
  <si>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</si>
  <si>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</si>
  <si>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</si>
  <si>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</si>
  <si>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</si>
  <si>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</si>
  <si>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</si>
  <si>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</si>
  <si>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</si>
  <si>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</si>
  <si>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</si>
  <si>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</si>
  <si>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</si>
  <si>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</si>
  <si>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</si>
  <si>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</si>
  <si>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</si>
  <si>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</si>
  <si>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</si>
  <si>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</si>
  <si>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</si>
  <si>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</si>
  <si>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</si>
  <si>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</si>
  <si>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</si>
  <si>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</si>
  <si>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</si>
  <si>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</si>
  <si>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</si>
  <si>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</si>
  <si>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</si>
  <si>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</si>
  <si>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</si>
  <si>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</si>
  <si>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</si>
  <si>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</si>
  <si>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</si>
  <si>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</si>
  <si>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</si>
  <si>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</si>
  <si>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</si>
  <si>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</si>
  <si>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</si>
  <si>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</si>
  <si>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</si>
  <si>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</si>
  <si>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</si>
  <si>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</si>
  <si>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</si>
  <si>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</si>
  <si>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</si>
  <si>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</si>
  <si>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</si>
  <si>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</si>
  <si>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</si>
  <si>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</si>
  <si>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</si>
  <si>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</si>
  <si>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</si>
  <si>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</si>
  <si>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</si>
  <si>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</si>
  <si>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</si>
  <si>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</si>
  <si>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</si>
  <si>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</si>
  <si>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</si>
  <si>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</si>
  <si>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</si>
  <si>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</si>
  <si>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</si>
  <si>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</si>
  <si>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</si>
  <si>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</si>
  <si>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</si>
  <si>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</si>
  <si>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</si>
  <si>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</si>
  <si>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</si>
  <si>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</si>
  <si>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</si>
  <si>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</si>
  <si>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</si>
  <si>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</si>
  <si>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</si>
  <si>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</si>
  <si>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</si>
  <si>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</si>
  <si>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</si>
  <si>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</si>
  <si>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</si>
  <si>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</si>
  <si>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</si>
  <si>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</si>
  <si>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</si>
  <si>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</si>
  <si>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</si>
  <si>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</si>
  <si>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</si>
  <si>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</si>
  <si>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</si>
  <si>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</si>
  <si>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</si>
  <si>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</si>
  <si>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</si>
  <si>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</si>
  <si>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</si>
  <si>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</si>
  <si>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</si>
  <si>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</si>
  <si>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</si>
  <si>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</si>
  <si>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</si>
  <si>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</si>
  <si>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</si>
  <si>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</si>
  <si>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</si>
  <si>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</si>
  <si>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</si>
  <si>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</si>
  <si>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</si>
  <si>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</si>
  <si>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</si>
  <si>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</si>
  <si>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</si>
  <si>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</si>
  <si>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</si>
  <si>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</si>
  <si>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</si>
  <si>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</si>
  <si>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</si>
  <si>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</si>
  <si>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</si>
  <si>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</si>
  <si>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</si>
  <si>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</si>
  <si>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</si>
  <si>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</si>
  <si>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</si>
  <si>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</si>
  <si>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</si>
  <si>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</si>
  <si>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</si>
  <si>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</si>
  <si>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</si>
  <si>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</si>
  <si>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</si>
  <si>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</si>
  <si>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</si>
  <si>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</si>
  <si>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</si>
  <si>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</si>
  <si>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</si>
  <si>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</si>
  <si>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</si>
  <si>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</si>
  <si>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</si>
  <si>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</si>
  <si>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</si>
  <si>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</si>
  <si>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</si>
  <si>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</si>
  <si>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</si>
  <si>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</si>
  <si>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</si>
  <si>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</si>
  <si>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</si>
  <si>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</si>
  <si>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</si>
  <si>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</si>
  <si>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</si>
  <si>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</si>
  <si>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</si>
  <si>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</si>
  <si>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</si>
  <si>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</si>
  <si>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</si>
  <si>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</si>
  <si>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</si>
  <si>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</si>
  <si>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</si>
  <si>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</si>
  <si>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</si>
  <si>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</si>
  <si>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</si>
  <si>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</si>
  <si>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</si>
  <si>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</si>
  <si>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</si>
  <si>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</si>
  <si>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</si>
  <si>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</si>
  <si>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</si>
  <si>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</si>
  <si>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</si>
  <si>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</si>
  <si>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</si>
  <si>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</si>
  <si>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</si>
  <si>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</si>
  <si>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</si>
  <si>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</si>
  <si>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</si>
  <si>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</si>
  <si>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</si>
  <si>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</si>
  <si>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</si>
  <si>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</si>
  <si>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</si>
  <si>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</si>
  <si>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</si>
  <si>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</si>
  <si>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</si>
  <si>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</si>
  <si>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</si>
  <si>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</si>
  <si>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</si>
  <si>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</si>
  <si>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</si>
  <si>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</si>
  <si>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</si>
  <si>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</si>
  <si>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</si>
  <si>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</si>
  <si>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</si>
  <si>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</si>
  <si>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</si>
  <si>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</si>
  <si>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</si>
  <si>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</si>
  <si>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</si>
  <si>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</si>
  <si>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</si>
  <si>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</si>
  <si>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</si>
  <si>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</si>
  <si>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</si>
  <si>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</si>
  <si>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</si>
  <si>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</si>
  <si>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</si>
  <si>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</si>
  <si>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</si>
  <si>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</si>
  <si>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</si>
  <si>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</si>
  <si>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</si>
  <si>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</si>
  <si>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</si>
  <si>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</si>
  <si>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</si>
  <si>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</si>
  <si>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</si>
  <si>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</si>
  <si>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</si>
  <si>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</si>
  <si>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</si>
  <si>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</si>
  <si>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</si>
  <si>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</si>
  <si>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</si>
  <si>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</si>
  <si>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</si>
  <si>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</si>
  <si>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</si>
  <si>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</si>
  <si>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</si>
  <si>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</si>
  <si>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</si>
  <si>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</si>
  <si>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</si>
  <si>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</si>
  <si>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</si>
  <si>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</si>
  <si>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</si>
  <si>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</si>
  <si>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</si>
  <si>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</si>
  <si>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</si>
  <si>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</si>
  <si>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</si>
  <si>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</si>
  <si>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</si>
  <si>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</si>
  <si>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</si>
  <si>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</si>
  <si>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</si>
  <si>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</si>
  <si>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</si>
  <si>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</si>
  <si>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</si>
  <si>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</si>
  <si>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</si>
  <si>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</si>
  <si>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</si>
  <si>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</si>
  <si>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</si>
  <si>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</si>
  <si>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</si>
  <si>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</si>
  <si>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</si>
  <si>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</si>
  <si>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</si>
  <si>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</si>
  <si>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</si>
  <si>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</si>
  <si>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</si>
  <si>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</si>
  <si>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</si>
  <si>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</si>
  <si>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</si>
  <si>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</si>
  <si>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</si>
  <si>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</si>
  <si>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</si>
  <si>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</si>
  <si>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</si>
  <si>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</si>
  <si>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</si>
  <si>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</si>
  <si>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</si>
  <si>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</si>
  <si>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</si>
  <si>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</si>
  <si>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</si>
  <si>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</si>
  <si>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</si>
  <si>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</si>
  <si>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</si>
  <si>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</si>
  <si>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</si>
  <si>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</si>
  <si>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</si>
  <si>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</si>
  <si>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</si>
  <si>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</si>
  <si>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</si>
  <si>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</si>
  <si>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</si>
  <si>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</si>
  <si>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</si>
  <si>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</si>
  <si>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</si>
  <si>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</si>
  <si>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</si>
  <si>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</si>
  <si>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</si>
  <si>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</si>
  <si>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</si>
  <si>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</si>
  <si>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</si>
  <si>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</si>
  <si>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</si>
  <si>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</si>
  <si>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</si>
  <si>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</si>
  <si>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</si>
  <si>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</si>
  <si>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</si>
  <si>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</si>
  <si>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</si>
  <si>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</si>
  <si>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</si>
  <si>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</si>
  <si>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</si>
  <si>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</si>
  <si>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</si>
  <si>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</si>
  <si>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</si>
  <si>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</si>
  <si>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</si>
  <si>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</si>
  <si>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</si>
  <si>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</si>
  <si>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</si>
  <si>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</si>
  <si>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</si>
  <si>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</si>
  <si>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</si>
  <si>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</si>
  <si>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</si>
  <si>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</si>
  <si>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</si>
  <si>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</si>
  <si>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</si>
  <si>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</si>
  <si>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</si>
  <si>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</si>
  <si>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</si>
  <si>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</si>
  <si>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</si>
  <si>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</si>
  <si>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</si>
  <si>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</si>
  <si>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</si>
  <si>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</si>
  <si>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</si>
  <si>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</si>
  <si>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</si>
  <si>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</si>
  <si>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</si>
  <si>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</si>
  <si>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</si>
  <si>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</si>
  <si>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</si>
  <si>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</si>
  <si>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</si>
  <si>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</si>
  <si>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</si>
  <si>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</si>
  <si>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</si>
  <si>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</si>
  <si>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</si>
  <si>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</si>
  <si>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</si>
  <si>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</si>
  <si>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</si>
  <si>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</si>
  <si>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</si>
  <si>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</si>
  <si>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</si>
  <si>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</si>
  <si>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</si>
  <si>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</si>
  <si>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</si>
  <si>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</si>
  <si>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</si>
  <si>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</si>
  <si>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</si>
  <si>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</si>
  <si>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</si>
  <si>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</si>
  <si>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</si>
  <si>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</si>
  <si>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</si>
  <si>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</si>
  <si>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</si>
  <si>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</si>
  <si>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</si>
  <si>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</si>
  <si>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</si>
  <si>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</si>
  <si>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</si>
  <si>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</si>
  <si>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</si>
  <si>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</si>
  <si>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</si>
  <si>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</si>
  <si>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</si>
  <si>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</si>
  <si>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</si>
  <si>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</si>
  <si>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</si>
  <si>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</si>
  <si>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</si>
  <si>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</si>
  <si>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</si>
  <si>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</si>
  <si>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</si>
  <si>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</si>
  <si>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</si>
  <si>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</si>
  <si>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</si>
  <si>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</si>
  <si>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</si>
  <si>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</si>
  <si>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</si>
  <si>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</si>
  <si>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</si>
  <si>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</si>
  <si>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</si>
  <si>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</si>
  <si>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</si>
  <si>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</si>
  <si>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</si>
  <si>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</si>
  <si>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</si>
  <si>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</si>
  <si>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</si>
  <si>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</si>
  <si>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</si>
  <si>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</si>
  <si>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</si>
  <si>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</si>
  <si>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</si>
  <si>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</si>
  <si>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</si>
  <si>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</si>
  <si>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</si>
  <si>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</si>
  <si>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</si>
  <si>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</si>
  <si>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</si>
  <si>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</si>
  <si>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</si>
  <si>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</si>
  <si>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</si>
  <si>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</si>
  <si>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</si>
  <si>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</si>
  <si>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</si>
  <si>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</si>
  <si>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</si>
  <si>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</si>
  <si>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</si>
  <si>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</si>
  <si>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</si>
  <si>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</si>
  <si>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</si>
  <si>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</si>
  <si>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</si>
  <si>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</si>
  <si>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</si>
  <si>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</si>
  <si>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</si>
  <si>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</si>
  <si>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</si>
  <si>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</si>
  <si>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</si>
  <si>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</si>
  <si>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</si>
  <si>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</si>
  <si>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</si>
  <si>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</si>
  <si>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</si>
  <si>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</si>
  <si>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</si>
  <si>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</si>
  <si>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</si>
  <si>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</si>
  <si>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</si>
  <si>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</si>
  <si>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</si>
  <si>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</si>
  <si>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</si>
  <si>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</si>
  <si>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</si>
  <si>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</si>
  <si>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</si>
  <si>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</si>
  <si>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</si>
  <si>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</si>
  <si>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</si>
  <si>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</si>
  <si>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</si>
  <si>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</si>
  <si>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</si>
  <si>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</si>
  <si>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</si>
  <si>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</si>
  <si>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</si>
  <si>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</si>
  <si>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</si>
  <si>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</si>
  <si>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</si>
  <si>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</si>
  <si>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</si>
  <si>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</si>
  <si>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</si>
  <si>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</si>
  <si>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</si>
  <si>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</si>
  <si>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</si>
  <si>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</si>
  <si>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</si>
  <si>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</si>
  <si>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</si>
  <si>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</si>
  <si>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</si>
  <si>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</si>
  <si>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</si>
  <si>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</si>
  <si>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</si>
  <si>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</si>
  <si>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</si>
  <si>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</si>
  <si>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</si>
  <si>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</si>
  <si>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</si>
  <si>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</si>
  <si>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</si>
  <si>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</si>
  <si>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</si>
  <si>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</si>
  <si>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</si>
  <si>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</si>
  <si>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</si>
  <si>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</si>
  <si>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</si>
  <si>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</si>
  <si>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</si>
  <si>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</si>
  <si>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</si>
  <si>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</si>
  <si>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</si>
  <si>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</si>
  <si>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</si>
  <si>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</si>
  <si>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</si>
  <si>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</si>
  <si>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</si>
  <si>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</si>
  <si>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</si>
  <si>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</si>
  <si>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</si>
  <si>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</si>
  <si>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</si>
  <si>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</si>
  <si>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</si>
  <si>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</si>
  <si>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</si>
  <si>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</si>
  <si>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</si>
  <si>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</si>
  <si>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</si>
  <si>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</si>
  <si>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</si>
  <si>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</si>
  <si>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</si>
  <si>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</si>
  <si>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</si>
  <si>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</si>
  <si>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</si>
  <si>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</si>
  <si>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</si>
  <si>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</si>
  <si>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</si>
  <si>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</si>
  <si>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</si>
  <si>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</si>
  <si>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</si>
  <si>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</si>
  <si>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</si>
  <si>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</si>
  <si>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</si>
  <si>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</si>
  <si>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</si>
  <si>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</si>
  <si>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</si>
  <si>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</si>
  <si>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</si>
  <si>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</si>
  <si>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</si>
  <si>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</si>
  <si>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</si>
  <si>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</si>
  <si>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</si>
  <si>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</si>
  <si>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</si>
  <si>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</si>
  <si>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</si>
  <si>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</si>
  <si>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</si>
  <si>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</si>
  <si>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</si>
  <si>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</si>
  <si>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</si>
  <si>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</si>
  <si>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</si>
  <si>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</si>
  <si>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</si>
  <si>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</si>
  <si>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</si>
  <si>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</si>
  <si>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</si>
  <si>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</si>
  <si>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</si>
  <si>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</si>
  <si>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</si>
  <si>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</si>
  <si>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</si>
  <si>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</si>
  <si>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</si>
  <si>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</si>
  <si>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</si>
  <si>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</si>
  <si>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</si>
  <si>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</si>
  <si>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</si>
  <si>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</si>
  <si>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</si>
  <si>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</si>
  <si>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</si>
  <si>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</si>
  <si>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</si>
  <si>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</si>
  <si>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</si>
  <si>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</si>
  <si>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</si>
  <si>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</si>
  <si>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</si>
  <si>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</si>
  <si>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</si>
  <si>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</si>
  <si>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</si>
  <si>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</si>
  <si>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</si>
  <si>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</si>
  <si>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</si>
  <si>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</si>
  <si>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</si>
  <si>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</si>
  <si>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</si>
  <si>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</si>
  <si>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</si>
  <si>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</si>
  <si>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</si>
  <si>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</si>
  <si>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</si>
  <si>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</si>
  <si>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</si>
  <si>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</si>
  <si>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</si>
  <si>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</si>
  <si>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</si>
  <si>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</si>
  <si>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</si>
  <si>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</si>
  <si>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</si>
  <si>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</si>
  <si>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</si>
  <si>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</si>
  <si>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</si>
  <si>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</si>
  <si>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</si>
  <si>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</si>
  <si>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</si>
  <si>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</si>
  <si>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</si>
  <si>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</si>
  <si>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</si>
  <si>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</si>
  <si>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</si>
  <si>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</si>
  <si>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</si>
  <si>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</si>
  <si>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</si>
  <si>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</si>
  <si>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</si>
  <si>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</si>
  <si>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</si>
  <si>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</si>
  <si>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</si>
  <si>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</si>
  <si>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</si>
  <si>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</si>
  <si>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</si>
  <si>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</si>
  <si>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</si>
  <si>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</si>
  <si>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</si>
  <si>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</si>
  <si>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</si>
  <si>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</si>
  <si>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</si>
  <si>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</si>
  <si>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</si>
  <si>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</si>
  <si>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</si>
  <si>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</si>
  <si>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</si>
  <si>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</si>
  <si>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</si>
  <si>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</si>
  <si>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</si>
  <si>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</si>
  <si>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</si>
  <si>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</si>
  <si>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</si>
  <si>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</si>
  <si>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</si>
  <si>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</si>
  <si>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</si>
  <si>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</si>
  <si>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</si>
  <si>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</si>
  <si>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</si>
  <si>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</si>
  <si>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</si>
  <si>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</si>
  <si>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</si>
  <si>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</si>
  <si>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</si>
  <si>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</si>
  <si>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</si>
  <si>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</si>
  <si>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</si>
  <si>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</si>
  <si>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</si>
  <si>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</si>
  <si>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</si>
  <si>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</si>
  <si>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</si>
  <si>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</si>
  <si>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</si>
  <si>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</si>
  <si>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</si>
  <si>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</si>
  <si>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</si>
  <si>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</si>
  <si>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</si>
  <si>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</si>
  <si>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</si>
  <si>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</si>
  <si>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</si>
  <si>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</si>
  <si>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</si>
  <si>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</si>
  <si>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</si>
  <si>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</si>
  <si>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</si>
  <si>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</si>
  <si>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</si>
  <si>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</si>
  <si>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</si>
  <si>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</si>
  <si>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</si>
  <si>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</si>
  <si>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</si>
  <si>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</si>
  <si>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</si>
  <si>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</si>
  <si>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</si>
  <si>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</si>
  <si>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</si>
  <si>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</si>
  <si>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</si>
  <si>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</si>
  <si>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</si>
  <si>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</si>
  <si>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</si>
  <si>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</si>
  <si>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</si>
  <si>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</si>
  <si>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</si>
  <si>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</si>
  <si>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</si>
  <si>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</si>
  <si>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</si>
  <si>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</si>
  <si>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</si>
  <si>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</si>
  <si>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</si>
  <si>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</si>
  <si>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</si>
  <si>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</si>
  <si>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</si>
  <si>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</si>
  <si>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</si>
  <si>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</si>
  <si>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</si>
  <si>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</si>
  <si>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</si>
  <si>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</si>
  <si>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</si>
  <si>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</si>
  <si>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</si>
  <si>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</si>
  <si>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</si>
  <si>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</si>
  <si>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</si>
  <si>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</si>
  <si>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</si>
  <si>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</si>
  <si>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</si>
  <si>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</si>
  <si>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</si>
  <si>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</si>
  <si>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</si>
  <si>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</si>
  <si>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</si>
  <si>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</si>
  <si>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</si>
  <si>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</si>
  <si>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</si>
  <si>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</si>
  <si>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</si>
  <si>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</si>
  <si>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</si>
  <si>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</si>
  <si>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</si>
  <si>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</si>
  <si>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</si>
  <si>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</si>
  <si>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</si>
  <si>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</si>
  <si>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</si>
  <si>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</si>
  <si>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</si>
  <si>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</si>
  <si>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</si>
  <si>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</si>
  <si>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</si>
  <si>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</si>
  <si>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</si>
  <si>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</si>
  <si>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</si>
  <si>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</si>
  <si>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</si>
  <si>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</si>
  <si>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</si>
  <si>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</si>
  <si>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</si>
  <si>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</si>
  <si>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</si>
  <si>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</si>
  <si>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</si>
  <si>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</si>
  <si>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</si>
  <si>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</si>
  <si>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</si>
  <si>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</si>
  <si>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</si>
  <si>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</si>
  <si>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</si>
  <si>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</si>
  <si>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</si>
  <si>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</si>
  <si>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</si>
  <si>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</si>
  <si>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</si>
  <si>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</si>
  <si>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</si>
  <si>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</si>
  <si>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</si>
  <si>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</si>
  <si>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</si>
  <si>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</si>
  <si>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</si>
  <si>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</si>
  <si>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</si>
  <si>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</si>
  <si>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</si>
  <si>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</si>
  <si>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</si>
  <si>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</si>
  <si>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</si>
  <si>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</si>
  <si>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</si>
  <si>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</si>
  <si>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</si>
  <si>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</si>
  <si>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</si>
  <si>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</si>
  <si>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</si>
  <si>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</si>
  <si>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</si>
  <si>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</si>
  <si>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</si>
  <si>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</si>
  <si>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</si>
  <si>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</si>
  <si>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</si>
  <si>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</si>
  <si>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</si>
  <si>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</si>
  <si>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</si>
  <si>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</si>
  <si>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</si>
  <si>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</si>
  <si>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</si>
  <si>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</si>
  <si>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</si>
  <si>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</si>
  <si>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</si>
  <si>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</si>
  <si>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</si>
  <si>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</si>
  <si>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</si>
  <si>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</si>
  <si>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</si>
  <si>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</si>
  <si>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</si>
  <si>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</si>
  <si>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</si>
  <si>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</si>
  <si>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</si>
  <si>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</si>
  <si>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</si>
  <si>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</si>
  <si>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</si>
  <si>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</si>
  <si>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</si>
  <si>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</si>
  <si>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</si>
  <si>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</si>
  <si>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</si>
  <si>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</si>
  <si>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</si>
  <si>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</si>
  <si>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</si>
  <si>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</si>
  <si>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</si>
  <si>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</si>
  <si>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</si>
  <si>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</si>
  <si>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</si>
  <si>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</si>
  <si>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</si>
  <si>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</si>
  <si>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</si>
  <si>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</si>
  <si>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</si>
  <si>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</si>
  <si>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</si>
  <si>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</si>
  <si>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</si>
  <si>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</si>
  <si>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</si>
  <si>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</si>
  <si>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</si>
  <si>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</si>
  <si>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</si>
  <si>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</si>
  <si>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</si>
  <si>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</si>
  <si>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</si>
  <si>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</si>
  <si>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</si>
  <si>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</si>
  <si>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</si>
  <si>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</si>
  <si>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</si>
  <si>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</si>
  <si>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</si>
  <si>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</si>
  <si>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</si>
  <si>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</si>
  <si>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</si>
  <si>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</si>
  <si>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</si>
  <si>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</si>
  <si>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</si>
  <si>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</si>
  <si>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</si>
  <si>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</si>
  <si>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</si>
  <si>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</si>
  <si>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</si>
  <si>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</si>
  <si>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</si>
  <si>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</si>
  <si>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</si>
  <si>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</si>
  <si>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</si>
  <si>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</si>
  <si>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</si>
  <si>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</si>
  <si>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</si>
  <si>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</si>
  <si>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</si>
  <si>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</si>
  <si>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</si>
  <si>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</si>
  <si>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</si>
  <si>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</si>
  <si>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</si>
  <si>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</si>
  <si>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</si>
  <si>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</si>
  <si>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</si>
  <si>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</si>
  <si>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</si>
  <si>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</si>
  <si>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</si>
  <si>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</si>
  <si>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</si>
  <si>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</si>
  <si>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</si>
  <si>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</si>
  <si>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</si>
  <si>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</si>
  <si>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</si>
  <si>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</si>
  <si>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</si>
  <si>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</si>
  <si>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</si>
  <si>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</si>
  <si>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</si>
  <si>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</si>
  <si>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</si>
  <si>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</si>
  <si>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</si>
  <si>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</si>
  <si>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</si>
  <si>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</si>
  <si>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</si>
  <si>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</si>
  <si>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</si>
  <si>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</si>
  <si>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</si>
  <si>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</si>
  <si>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</si>
  <si>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</si>
  <si>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</si>
  <si>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</si>
  <si>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</si>
  <si>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</si>
  <si>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</si>
  <si>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</si>
  <si>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</si>
  <si>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</si>
  <si>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</si>
  <si>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</si>
  <si>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</si>
  <si>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</si>
  <si>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</si>
  <si>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</si>
  <si>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</si>
  <si>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</si>
  <si>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</si>
  <si>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</si>
  <si>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</si>
  <si>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</si>
  <si>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</si>
  <si>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</si>
  <si>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</si>
  <si>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</si>
  <si>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</si>
  <si>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</si>
  <si>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</si>
  <si>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</si>
  <si>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</si>
  <si>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</si>
  <si>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</si>
  <si>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</si>
  <si>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</si>
  <si>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</si>
  <si>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</si>
  <si>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</si>
  <si>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</si>
  <si>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</si>
  <si>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</si>
  <si>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</si>
  <si>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</si>
  <si>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</si>
  <si>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</si>
  <si>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</si>
  <si>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</si>
  <si>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</si>
  <si>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</si>
  <si>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</si>
  <si>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</si>
  <si>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</si>
  <si>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</si>
  <si>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</si>
  <si>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</si>
  <si>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</si>
  <si>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</si>
  <si>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</si>
  <si>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</si>
  <si>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</si>
  <si>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</si>
  <si>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</si>
  <si>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</si>
  <si>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</si>
  <si>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</si>
  <si>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</si>
  <si>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</si>
  <si>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</si>
  <si>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</si>
  <si>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</si>
  <si>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</si>
  <si>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</si>
  <si>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</si>
  <si>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</si>
  <si>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</si>
  <si>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</si>
  <si>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</si>
  <si>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</si>
  <si>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</si>
  <si>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</si>
  <si>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</si>
  <si>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</si>
  <si>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</si>
  <si>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</si>
  <si>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</si>
  <si>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</si>
  <si>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</si>
  <si>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</si>
  <si>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</si>
  <si>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</si>
  <si>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</si>
  <si>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</si>
  <si>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</si>
  <si>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</si>
  <si>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</si>
  <si>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</si>
  <si>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</si>
  <si>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</si>
  <si>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</si>
  <si>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</si>
  <si>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</si>
  <si>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</si>
  <si>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</si>
  <si>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</si>
  <si>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</si>
  <si>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</si>
  <si>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</si>
  <si>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</si>
  <si>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</si>
  <si>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</si>
  <si>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</si>
  <si>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</si>
  <si>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</si>
  <si>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</si>
  <si>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</si>
  <si>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</si>
  <si>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</si>
  <si>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</si>
  <si>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</si>
  <si>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</si>
  <si>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</si>
  <si>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</si>
  <si>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</si>
  <si>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</si>
  <si>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</si>
  <si>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</si>
  <si>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</si>
  <si>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</si>
  <si>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</si>
  <si>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</si>
  <si>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</si>
  <si>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</si>
  <si>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</si>
  <si>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</si>
  <si>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</si>
  <si>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</si>
  <si>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</si>
  <si>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</si>
  <si>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</si>
  <si>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</si>
  <si>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</si>
  <si>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</si>
  <si>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</si>
  <si>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</si>
  <si>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</si>
  <si>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</si>
  <si>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</si>
  <si>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</si>
  <si>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</si>
  <si>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</si>
  <si>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</si>
  <si>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</si>
  <si>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</si>
  <si>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</si>
  <si>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</si>
  <si>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</si>
  <si>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</si>
  <si>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</si>
  <si>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</si>
  <si>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</si>
  <si>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</si>
  <si>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</si>
  <si>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</si>
  <si>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</si>
  <si>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</si>
  <si>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</si>
  <si>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</si>
  <si>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</si>
  <si>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</si>
  <si>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</si>
  <si>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</si>
  <si>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</si>
  <si>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</si>
  <si>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</si>
  <si>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</si>
  <si>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</si>
  <si>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</si>
  <si>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</si>
  <si>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</si>
  <si>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</si>
  <si>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</si>
  <si>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</si>
  <si>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</si>
  <si>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</si>
  <si>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</si>
  <si>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</si>
  <si>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</si>
  <si>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</si>
  <si>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</si>
  <si>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</si>
  <si>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</si>
  <si>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</si>
  <si>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</si>
  <si>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</si>
  <si>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</si>
  <si>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</si>
  <si>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</si>
  <si>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</si>
  <si>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</si>
  <si>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</si>
  <si>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</si>
  <si>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</si>
  <si>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</si>
  <si>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</si>
  <si>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</si>
  <si>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</si>
  <si>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</si>
  <si>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</si>
  <si>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</si>
  <si>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</si>
  <si>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</si>
  <si>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</si>
  <si>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</si>
  <si>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</si>
  <si>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</si>
  <si>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</si>
  <si>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</si>
  <si>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</si>
  <si>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</si>
  <si>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</si>
  <si>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</si>
  <si>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</si>
  <si>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</si>
  <si>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</si>
  <si>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</si>
  <si>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</si>
  <si>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</si>
  <si>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</si>
  <si>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</si>
  <si>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</si>
  <si>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</si>
  <si>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</si>
  <si>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</si>
  <si>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</si>
  <si>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</si>
  <si>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</si>
  <si>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</si>
  <si>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</si>
  <si>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</si>
  <si>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</si>
  <si>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</si>
  <si>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</si>
  <si>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</si>
  <si>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</si>
  <si>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</si>
  <si>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</si>
  <si>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</si>
  <si>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</si>
  <si>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</si>
  <si>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</si>
  <si>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</si>
  <si>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</si>
  <si>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</si>
  <si>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</si>
  <si>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</si>
  <si>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</si>
  <si>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</si>
  <si>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</si>
  <si>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</si>
  <si>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</si>
  <si>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</si>
  <si>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</si>
  <si>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</si>
  <si>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</si>
  <si>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</si>
  <si>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</si>
  <si>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</si>
  <si>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</si>
  <si>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</si>
  <si>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</si>
  <si>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</si>
  <si>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</si>
  <si>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</si>
  <si>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</si>
  <si>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</si>
  <si>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</si>
  <si>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</si>
  <si>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</si>
  <si>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</si>
  <si>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</si>
  <si>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</si>
  <si>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</si>
  <si>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</si>
  <si>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</si>
  <si>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</si>
  <si>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</si>
  <si>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</si>
  <si>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</si>
  <si>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</si>
  <si>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</si>
  <si>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</si>
  <si>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</si>
  <si>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</si>
  <si>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</si>
  <si>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</si>
  <si>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</si>
  <si>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</si>
  <si>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</si>
  <si>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</si>
  <si>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</si>
  <si>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</si>
  <si>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</si>
  <si>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</si>
  <si>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</si>
  <si>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</si>
  <si>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</si>
  <si>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</si>
  <si>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</si>
  <si>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</si>
  <si>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</si>
  <si>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</si>
  <si>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</si>
  <si>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</si>
  <si>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</si>
  <si>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</si>
  <si>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</si>
  <si>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</si>
  <si>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</si>
  <si>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</si>
  <si>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</si>
  <si>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</si>
  <si>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</si>
  <si>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</si>
  <si>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</si>
  <si>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</si>
  <si>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</si>
  <si>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</si>
  <si>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</si>
  <si>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</si>
  <si>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</si>
  <si>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</si>
  <si>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</si>
  <si>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</si>
  <si>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</si>
  <si>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</si>
  <si>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</si>
  <si>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</si>
  <si>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</si>
  <si>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</si>
  <si>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</si>
  <si>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</si>
  <si>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</si>
  <si>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</si>
  <si>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</si>
  <si>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</si>
  <si>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</si>
  <si>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</si>
  <si>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</si>
  <si>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</si>
  <si>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</si>
  <si>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</si>
  <si>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</si>
  <si>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</si>
  <si>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</si>
  <si>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</si>
  <si>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</si>
  <si>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</si>
  <si>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</si>
  <si>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</si>
  <si>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</si>
  <si>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</si>
  <si>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</si>
  <si>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</si>
  <si>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</si>
  <si>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</si>
  <si>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</si>
  <si>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</si>
  <si>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</si>
  <si>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</si>
  <si>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</si>
  <si>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</si>
  <si>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</si>
  <si>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</si>
  <si>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</si>
  <si>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</si>
  <si>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</si>
  <si>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</si>
  <si>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</si>
  <si>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</si>
  <si>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</si>
  <si>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</si>
  <si>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</si>
  <si>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</si>
  <si>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</si>
  <si>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</si>
  <si>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</si>
  <si>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</si>
  <si>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</si>
  <si>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</si>
  <si>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</si>
  <si>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</si>
  <si>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</si>
  <si>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</si>
  <si>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</si>
  <si>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</si>
  <si>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</si>
  <si>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</si>
  <si>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</si>
  <si>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</si>
  <si>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</si>
  <si>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</si>
  <si>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</si>
  <si>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</si>
  <si>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</si>
  <si>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</si>
  <si>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</si>
  <si>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</si>
  <si>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</si>
  <si>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</si>
  <si>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</si>
  <si>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</si>
  <si>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</si>
  <si>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</si>
  <si>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</si>
  <si>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</si>
  <si>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</si>
  <si>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</si>
  <si>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</si>
  <si>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</si>
  <si>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</si>
  <si>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</si>
  <si>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</si>
  <si>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</si>
  <si>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</si>
  <si>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</si>
  <si>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</si>
  <si>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</si>
  <si>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</si>
  <si>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</si>
  <si>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</si>
  <si>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</si>
  <si>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</si>
  <si>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</si>
  <si>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</si>
  <si>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</si>
  <si>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</si>
  <si>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</si>
  <si>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</si>
  <si>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</si>
  <si>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</si>
  <si>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</si>
  <si>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</si>
  <si>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</si>
  <si>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</si>
  <si>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</si>
  <si>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</si>
  <si>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</si>
  <si>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</si>
  <si>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</si>
  <si>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</si>
  <si>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</si>
  <si>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</si>
  <si>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</si>
  <si>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</si>
  <si>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</si>
  <si>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</si>
  <si>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</si>
  <si>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</si>
  <si>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</si>
  <si>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</si>
  <si>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</si>
  <si>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</si>
  <si>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</si>
  <si>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</si>
  <si>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</si>
  <si>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</si>
  <si>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</si>
  <si>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</si>
  <si>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</si>
  <si>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</si>
  <si>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</si>
  <si>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</si>
  <si>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</si>
  <si>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</si>
  <si>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</si>
  <si>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</si>
  <si>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</si>
  <si>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</si>
  <si>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</si>
  <si>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</si>
  <si>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</si>
  <si>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</si>
  <si>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</si>
  <si>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</si>
  <si>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</si>
  <si>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</si>
  <si>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</si>
  <si>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</si>
  <si>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</si>
  <si>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</si>
  <si>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</si>
  <si>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</si>
  <si>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</si>
  <si>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</si>
  <si>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</si>
  <si>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</si>
  <si>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</si>
  <si>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</si>
  <si>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</si>
  <si>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</si>
  <si>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</si>
  <si>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</si>
  <si>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</si>
  <si>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</si>
  <si>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</si>
  <si>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</si>
  <si>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</si>
  <si>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</si>
  <si>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</si>
  <si>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</si>
  <si>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</si>
  <si>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</si>
  <si>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</si>
  <si>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</si>
  <si>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</si>
  <si>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</si>
  <si>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</si>
  <si>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</si>
  <si>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</si>
  <si>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</si>
  <si>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</si>
  <si>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</si>
  <si>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</si>
  <si>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</si>
  <si>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</si>
  <si>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</si>
  <si>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</si>
  <si>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</si>
  <si>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</si>
  <si>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</si>
  <si>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</si>
  <si>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</si>
  <si>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</si>
  <si>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</si>
  <si>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</si>
  <si>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</si>
  <si>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</si>
  <si>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</si>
  <si>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</si>
  <si>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</si>
  <si>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</si>
  <si>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</si>
  <si>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</si>
  <si>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</si>
  <si>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</si>
  <si>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</si>
  <si>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</si>
  <si>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</si>
  <si>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</si>
  <si>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</si>
  <si>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</si>
  <si>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</si>
  <si>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</si>
  <si>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</si>
  <si>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</si>
  <si>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</si>
  <si>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</si>
  <si>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</si>
  <si>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</si>
  <si>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</si>
  <si>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</si>
  <si>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</si>
  <si>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</si>
  <si>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</si>
  <si>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</si>
  <si>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</si>
  <si>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</si>
  <si>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</si>
  <si>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</si>
  <si>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</si>
  <si>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</si>
  <si>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</si>
  <si>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</si>
  <si>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</si>
  <si>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</si>
  <si>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</si>
  <si>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</si>
  <si>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</si>
  <si>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</si>
  <si>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</si>
  <si>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</si>
  <si>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</si>
  <si>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</si>
  <si>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</si>
  <si>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</si>
  <si>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</si>
  <si>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</si>
  <si>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</si>
  <si>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</si>
  <si>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</si>
  <si>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</si>
  <si>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</si>
  <si>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</si>
  <si>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</si>
  <si>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</si>
  <si>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</si>
  <si>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</si>
  <si>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</si>
  <si>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</si>
  <si>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</si>
  <si>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</si>
  <si>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</si>
  <si>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</si>
  <si>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</si>
  <si>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</si>
  <si>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</si>
  <si>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</si>
  <si>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</si>
  <si>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</si>
  <si>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</si>
  <si>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</si>
  <si>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</si>
  <si>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</si>
  <si>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</si>
  <si>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</si>
  <si>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</si>
  <si>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</si>
  <si>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</si>
  <si>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</si>
  <si>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</si>
  <si>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</si>
  <si>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</si>
  <si>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</si>
  <si>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</si>
  <si>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</si>
  <si>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</si>
  <si>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</si>
  <si>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</si>
  <si>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</si>
  <si>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</si>
  <si>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</si>
  <si>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</si>
  <si>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</si>
  <si>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</si>
  <si>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</si>
  <si>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</si>
  <si>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</si>
  <si>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</si>
  <si>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</si>
  <si>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</si>
  <si>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</si>
  <si>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</si>
  <si>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</si>
  <si>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</si>
  <si>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</si>
  <si>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</si>
  <si>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</si>
  <si>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</si>
  <si>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</si>
  <si>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</si>
  <si>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</si>
  <si>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</si>
  <si>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</si>
  <si>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</si>
  <si>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</si>
  <si>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</si>
  <si>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</si>
  <si>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</si>
  <si>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</si>
  <si>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</si>
  <si>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</si>
  <si>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</si>
  <si>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</si>
  <si>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</si>
  <si>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</si>
  <si>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</si>
  <si>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</si>
  <si>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</si>
  <si>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</si>
  <si>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</si>
  <si>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</si>
  <si>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</si>
  <si>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</si>
  <si>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</si>
  <si>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</si>
  <si>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</si>
  <si>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</si>
  <si>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</si>
  <si>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</si>
  <si>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</si>
  <si>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</si>
  <si>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</si>
  <si>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</si>
  <si>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</si>
  <si>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</si>
  <si>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</si>
  <si>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</si>
  <si>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</si>
  <si>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</si>
  <si>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</si>
  <si>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</si>
  <si>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</si>
  <si>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</si>
  <si>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</si>
  <si>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</si>
  <si>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</si>
  <si>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</si>
  <si>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</si>
  <si>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</si>
  <si>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</si>
  <si>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</si>
  <si>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</si>
  <si>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</si>
  <si>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</si>
  <si>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</si>
  <si>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</si>
  <si>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</si>
  <si>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</si>
  <si>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</si>
  <si>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</si>
  <si>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</si>
  <si>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</si>
  <si>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</si>
  <si>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</si>
  <si>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</si>
  <si>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</si>
  <si>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</si>
  <si>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</si>
  <si>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</si>
  <si>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</si>
  <si>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</si>
  <si>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</si>
  <si>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</si>
  <si>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</si>
  <si>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</si>
  <si>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</si>
  <si>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</si>
  <si>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</si>
  <si>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</si>
  <si>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</si>
  <si>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</si>
  <si>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</si>
  <si>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</si>
  <si>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</si>
  <si>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</si>
  <si>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</si>
  <si>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</si>
  <si>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</si>
  <si>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</si>
  <si>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</si>
  <si>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</si>
  <si>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</si>
  <si>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</si>
  <si>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</si>
  <si>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</si>
  <si>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</si>
  <si>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</si>
  <si>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</si>
  <si>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</si>
  <si>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</si>
  <si>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</si>
  <si>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</si>
  <si>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</si>
  <si>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</si>
  <si>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</si>
  <si>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</si>
  <si>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</si>
  <si>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</si>
  <si>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</si>
  <si>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</si>
  <si>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</si>
  <si>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</si>
  <si>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</si>
  <si>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</si>
  <si>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</si>
  <si>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</si>
  <si>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</si>
  <si>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</si>
  <si>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</si>
  <si>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</si>
  <si>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</si>
  <si>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</si>
  <si>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</si>
  <si>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</si>
  <si>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</si>
  <si>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</si>
  <si>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</si>
  <si>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</si>
  <si>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</si>
  <si>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</si>
  <si>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</si>
  <si>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</si>
  <si>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</si>
  <si>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</si>
  <si>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</si>
  <si>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</si>
  <si>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</si>
  <si>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</si>
  <si>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</si>
  <si>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</si>
  <si>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</si>
  <si>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</si>
  <si>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</si>
  <si>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</si>
  <si>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</si>
  <si>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</si>
  <si>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</si>
  <si>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</si>
  <si>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</si>
  <si>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</si>
  <si>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</si>
  <si>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</si>
  <si>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</si>
  <si>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</si>
  <si>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</si>
  <si>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</si>
  <si>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</si>
  <si>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</si>
  <si>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</si>
  <si>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</si>
  <si>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</si>
  <si>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</si>
  <si>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</si>
  <si>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</si>
  <si>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</si>
  <si>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</si>
  <si>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</si>
  <si>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</si>
  <si>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</si>
  <si>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</si>
  <si>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</si>
  <si>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</si>
  <si>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</si>
  <si>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</si>
  <si>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</si>
  <si>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</si>
  <si>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</si>
  <si>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</si>
  <si>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</si>
  <si>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</si>
  <si>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</si>
  <si>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</si>
  <si>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</si>
  <si>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</si>
  <si>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</si>
  <si>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</si>
  <si>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</si>
  <si>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</si>
  <si>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</si>
  <si>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</si>
  <si>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</si>
  <si>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</si>
  <si>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</si>
  <si>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</si>
  <si>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</si>
  <si>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</si>
  <si>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</si>
  <si>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</si>
  <si>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</si>
  <si>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</si>
  <si>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</si>
  <si>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</si>
  <si>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</si>
  <si>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</si>
  <si>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</si>
  <si>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</si>
  <si>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</si>
  <si>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</si>
  <si>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</si>
  <si>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</si>
  <si>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</si>
  <si>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</si>
  <si>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</si>
  <si>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</si>
  <si>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</si>
  <si>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</si>
  <si>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</si>
  <si>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</si>
  <si>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</si>
  <si>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</si>
  <si>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</si>
  <si>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</si>
  <si>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</si>
  <si>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</si>
  <si>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</si>
  <si>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</si>
  <si>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</si>
  <si>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</si>
  <si>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</si>
  <si>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</si>
  <si>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</si>
  <si>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</si>
  <si>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</si>
  <si>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</si>
  <si>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</si>
  <si>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</si>
  <si>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</si>
  <si>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</si>
  <si>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</si>
  <si>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</si>
  <si>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</si>
  <si>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</si>
  <si>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</si>
  <si>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</si>
  <si>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</si>
  <si>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</si>
  <si>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</si>
  <si>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</si>
  <si>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</si>
  <si>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</si>
  <si>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</si>
  <si>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</si>
  <si>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</si>
  <si>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</si>
  <si>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</si>
  <si>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</si>
  <si>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</si>
  <si>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</si>
  <si>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</si>
  <si>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</si>
  <si>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</si>
  <si>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</si>
  <si>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</si>
  <si>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</si>
  <si>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</si>
  <si>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</si>
  <si>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</si>
  <si>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</si>
  <si>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</si>
  <si>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</si>
  <si>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</si>
  <si>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</si>
  <si>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</si>
  <si>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</si>
  <si>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</si>
  <si>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</si>
  <si>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</si>
  <si>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</si>
  <si>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</si>
  <si>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</si>
  <si>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</si>
  <si>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</si>
  <si>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</si>
  <si>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</si>
  <si>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</si>
  <si>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</si>
  <si>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</si>
  <si>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</si>
  <si>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</si>
  <si>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</si>
  <si>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</si>
  <si>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</si>
  <si>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</si>
  <si>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</si>
  <si>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</si>
  <si>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</si>
  <si>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</si>
  <si>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</si>
  <si>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</si>
  <si>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</si>
  <si>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</si>
  <si>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</si>
  <si>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</si>
  <si>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</si>
  <si>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</si>
  <si>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</si>
  <si>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</si>
  <si>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</si>
  <si>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</si>
  <si>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</si>
  <si>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</si>
  <si>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</si>
  <si>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</si>
  <si>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</si>
  <si>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</si>
  <si>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</si>
  <si>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</si>
  <si>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</si>
  <si>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</si>
  <si>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</si>
  <si>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</si>
  <si>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</si>
  <si>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</si>
  <si>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</si>
  <si>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</si>
  <si>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</si>
  <si>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</si>
  <si>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</si>
  <si>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</si>
  <si>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</si>
  <si>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</si>
  <si>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</si>
  <si>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</si>
  <si>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</si>
  <si>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</si>
  <si>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</si>
  <si>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</si>
  <si>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</si>
  <si>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</si>
  <si>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</si>
  <si>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</si>
  <si>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</si>
  <si>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</si>
  <si>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</si>
  <si>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</si>
  <si>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</si>
  <si>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</si>
  <si>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</si>
  <si>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</si>
  <si>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</si>
  <si>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</si>
  <si>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</si>
  <si>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</si>
  <si>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</si>
  <si>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</si>
  <si>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</si>
  <si>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</si>
  <si>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</si>
  <si>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</si>
  <si>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</si>
  <si>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</si>
  <si>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</si>
  <si>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</si>
  <si>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</si>
  <si>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</si>
  <si>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</si>
  <si>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</si>
  <si>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</si>
  <si>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</si>
  <si>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</si>
  <si>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</si>
  <si>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</si>
  <si>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</si>
  <si>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</si>
  <si>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</si>
  <si>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</si>
  <si>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</si>
  <si>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</si>
  <si>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</si>
  <si>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</si>
  <si>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</si>
  <si>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</si>
  <si>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</si>
  <si>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</si>
  <si>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</si>
  <si>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</si>
  <si>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</si>
  <si>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</si>
  <si>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</si>
  <si>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</si>
  <si>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</si>
  <si>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</si>
  <si>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</si>
  <si>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</si>
  <si>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</si>
  <si>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</si>
  <si>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</si>
  <si>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</si>
  <si>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</si>
  <si>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</si>
  <si>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</si>
  <si>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</si>
  <si>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</si>
  <si>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</si>
  <si>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</si>
  <si>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</si>
  <si>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</si>
  <si>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</si>
  <si>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</si>
  <si>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</si>
  <si>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</si>
  <si>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</si>
  <si>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</si>
  <si>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</si>
  <si>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</si>
  <si>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</si>
  <si>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</si>
  <si>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</si>
  <si>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</si>
  <si>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</si>
  <si>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</si>
  <si>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</si>
  <si>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</si>
  <si>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</si>
  <si>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</si>
  <si>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</si>
  <si>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</si>
  <si>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</si>
  <si>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</si>
  <si>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</si>
  <si>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</si>
  <si>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</si>
  <si>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</si>
  <si>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</si>
  <si>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</si>
  <si>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</si>
  <si>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</si>
  <si>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</si>
  <si>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</si>
  <si>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</si>
  <si>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</si>
  <si>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</si>
  <si>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</si>
  <si>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</si>
  <si>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</si>
  <si>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</si>
  <si>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</si>
  <si>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</si>
  <si>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</si>
  <si>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</si>
  <si>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</si>
  <si>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</si>
  <si>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</si>
  <si>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</si>
  <si>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</si>
  <si>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</si>
  <si>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</si>
  <si>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</si>
  <si>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</si>
  <si>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</si>
  <si>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</si>
  <si>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</si>
  <si>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</si>
  <si>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</si>
  <si>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</si>
  <si>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</si>
  <si>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</si>
  <si>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</si>
  <si>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</si>
  <si>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</si>
  <si>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</si>
  <si>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</si>
  <si>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</si>
  <si>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</si>
  <si>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</si>
  <si>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</si>
  <si>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</si>
  <si>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</si>
  <si>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</si>
  <si>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</si>
  <si>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</si>
  <si>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</si>
  <si>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</si>
  <si>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</si>
  <si>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</si>
  <si>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</si>
  <si>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</si>
  <si>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</si>
  <si>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</si>
  <si>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</si>
  <si>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</si>
  <si>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</si>
  <si>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</si>
  <si>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</si>
  <si>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</si>
  <si>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</si>
  <si>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</si>
  <si>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</si>
  <si>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</si>
  <si>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</si>
  <si>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</si>
  <si>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</si>
  <si>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</si>
  <si>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</si>
  <si>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</si>
  <si>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</si>
  <si>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</si>
  <si>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</si>
  <si>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</si>
  <si>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</si>
  <si>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</si>
  <si>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</si>
  <si>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</si>
  <si>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</si>
  <si>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</si>
  <si>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</si>
  <si>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</si>
  <si>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</si>
  <si>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</si>
  <si>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</si>
  <si>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</si>
  <si>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</si>
  <si>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</si>
  <si>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</si>
  <si>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</si>
  <si>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</si>
  <si>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</si>
  <si>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</si>
  <si>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</si>
  <si>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</si>
  <si>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</si>
  <si>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</si>
  <si>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</si>
  <si>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</si>
  <si>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</si>
  <si>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</si>
  <si>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</si>
  <si>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</si>
  <si>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</si>
  <si>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</si>
  <si>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</si>
  <si>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</si>
  <si>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</si>
  <si>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</si>
  <si>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</si>
  <si>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</si>
  <si>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</si>
  <si>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</si>
  <si>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</si>
  <si>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</si>
  <si>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</si>
  <si>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</si>
  <si>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</si>
  <si>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</si>
  <si>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</si>
  <si>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</si>
  <si>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</si>
  <si>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</si>
  <si>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</si>
  <si>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</si>
  <si>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</si>
  <si>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</si>
  <si>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</si>
  <si>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</si>
  <si>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</si>
  <si>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</si>
  <si>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</si>
  <si>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</si>
  <si>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</si>
  <si>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</si>
  <si>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</si>
  <si>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</si>
  <si>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</si>
  <si>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</si>
  <si>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</si>
  <si>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</si>
  <si>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</si>
  <si>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</si>
  <si>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</si>
  <si>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</si>
  <si>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</si>
  <si>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</si>
  <si>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</si>
  <si>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</si>
  <si>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</si>
  <si>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</si>
  <si>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</si>
  <si>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</si>
  <si>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</si>
  <si>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</si>
  <si>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</si>
  <si>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</si>
  <si>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</si>
  <si>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</si>
  <si>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</si>
  <si>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</si>
  <si>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</si>
  <si>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</si>
  <si>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</si>
  <si>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</si>
  <si>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</si>
  <si>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</si>
  <si>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</si>
  <si>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</si>
  <si>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</si>
  <si>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</si>
  <si>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</si>
  <si>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</si>
  <si>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</si>
  <si>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</si>
  <si>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</si>
  <si>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</si>
  <si>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</si>
  <si>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</si>
  <si>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</si>
  <si>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</si>
  <si>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</si>
  <si>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</si>
  <si>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</si>
  <si>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</si>
  <si>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</si>
  <si>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</si>
  <si>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</si>
  <si>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</si>
  <si>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</si>
  <si>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</si>
  <si>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</si>
  <si>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</si>
  <si>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</si>
  <si>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</si>
  <si>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</si>
  <si>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</si>
  <si>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</si>
  <si>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</si>
  <si>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</si>
  <si>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</si>
  <si>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</si>
  <si>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</si>
  <si>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</si>
  <si>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</si>
  <si>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</si>
  <si>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</si>
  <si>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</si>
  <si>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</si>
  <si>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</si>
  <si>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</si>
  <si>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</si>
  <si>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</si>
  <si>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</si>
  <si>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</si>
  <si>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</si>
  <si>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</si>
  <si>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</si>
  <si>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</si>
  <si>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</si>
  <si>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</si>
  <si>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</si>
  <si>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</si>
  <si>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</si>
  <si>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</si>
  <si>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</si>
  <si>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</si>
  <si>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</si>
  <si>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</si>
  <si>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</si>
  <si>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</si>
  <si>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</si>
  <si>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</si>
  <si>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</si>
  <si>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</si>
  <si>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</si>
  <si>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</si>
  <si>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</si>
  <si>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</si>
  <si>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</si>
  <si>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</si>
  <si>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</si>
  <si>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</si>
  <si>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</si>
  <si>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</si>
  <si>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</si>
  <si>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</si>
  <si>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</si>
  <si>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</si>
  <si>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</si>
  <si>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</si>
  <si>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</si>
  <si>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</si>
  <si>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</si>
  <si>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</si>
  <si>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</si>
  <si>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</si>
  <si>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</si>
  <si>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</si>
  <si>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</si>
  <si>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</si>
  <si>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</si>
  <si>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</si>
  <si>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</si>
  <si>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</si>
  <si>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</si>
  <si>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</si>
  <si>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</si>
  <si>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</si>
  <si>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</si>
  <si>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</si>
  <si>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</si>
  <si>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</si>
  <si>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</si>
  <si>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</si>
  <si>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</si>
  <si>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</si>
  <si>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</si>
  <si>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</si>
  <si>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</si>
  <si>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</si>
  <si>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</si>
  <si>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</si>
  <si>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</si>
  <si>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</si>
  <si>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</si>
  <si>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</si>
  <si>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</si>
  <si>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</si>
  <si>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</si>
  <si>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</si>
  <si>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</si>
  <si>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</si>
  <si>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</si>
  <si>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</si>
  <si>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</si>
  <si>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</si>
  <si>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</si>
  <si>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</si>
  <si>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</si>
  <si>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</si>
  <si>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</si>
  <si>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</si>
  <si>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</si>
  <si>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</si>
  <si>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</si>
  <si>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</si>
  <si>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</si>
  <si>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</si>
  <si>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</si>
  <si>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</si>
  <si>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</si>
  <si>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</si>
  <si>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</si>
  <si>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</si>
  <si>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</si>
  <si>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</si>
  <si>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</si>
  <si>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</si>
  <si>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</si>
  <si>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</si>
  <si>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</si>
  <si>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</si>
  <si>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</si>
  <si>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</si>
  <si>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</si>
  <si>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</si>
  <si>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</si>
  <si>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</si>
  <si>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</si>
  <si>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</si>
  <si>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</si>
  <si>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</si>
  <si>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</si>
  <si>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</si>
  <si>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</si>
  <si>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</si>
  <si>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</si>
  <si>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</si>
  <si>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</si>
  <si>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</si>
  <si>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</si>
  <si>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</si>
  <si>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</si>
  <si>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</si>
  <si>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</si>
  <si>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</si>
  <si>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</si>
  <si>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</si>
  <si>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</si>
  <si>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</si>
  <si>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</si>
  <si>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</si>
  <si>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</si>
  <si>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</si>
  <si>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</si>
  <si>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</si>
  <si>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</si>
  <si>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</si>
  <si>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</si>
  <si>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</si>
  <si>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</si>
  <si>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</si>
  <si>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</si>
  <si>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</si>
  <si>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</si>
  <si>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</si>
  <si>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</si>
  <si>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</si>
  <si>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</si>
  <si>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</si>
  <si>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</si>
  <si>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</si>
  <si>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</si>
  <si>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</si>
  <si>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</si>
  <si>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</si>
  <si>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</si>
  <si>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</si>
  <si>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</si>
  <si>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</si>
  <si>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</si>
  <si>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</si>
  <si>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</si>
  <si>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</si>
  <si>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</si>
  <si>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</si>
  <si>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</si>
  <si>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</si>
  <si>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</si>
  <si>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</si>
  <si>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</si>
  <si>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</si>
  <si>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</si>
  <si>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</si>
  <si>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</si>
  <si>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</si>
  <si>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</si>
  <si>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</si>
  <si>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</si>
  <si>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</si>
  <si>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</si>
  <si>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</si>
  <si>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</si>
  <si>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</si>
  <si>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</si>
  <si>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</si>
  <si>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</si>
  <si>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</si>
  <si>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</si>
  <si>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</si>
  <si>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</si>
  <si>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</si>
  <si>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</si>
  <si>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</si>
  <si>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</si>
  <si>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</si>
  <si>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</si>
  <si>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</si>
  <si>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</si>
  <si>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</si>
  <si>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</si>
  <si>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</si>
  <si>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</si>
  <si>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</si>
  <si>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</si>
  <si>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</si>
  <si>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</si>
  <si>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</si>
  <si>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</si>
  <si>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</si>
  <si>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</si>
  <si>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</si>
  <si>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</si>
  <si>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</si>
  <si>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</si>
  <si>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</si>
  <si>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</si>
  <si>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</si>
  <si>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</si>
  <si>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</si>
  <si>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</si>
  <si>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</si>
  <si>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</si>
  <si>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</si>
  <si>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</si>
  <si>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</si>
  <si>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</si>
  <si>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</si>
  <si>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</si>
  <si>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</si>
  <si>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</si>
  <si>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</si>
  <si>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</si>
  <si>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</si>
  <si>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</si>
  <si>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</si>
  <si>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</si>
  <si>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</si>
  <si>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</si>
  <si>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</si>
  <si>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</si>
  <si>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</si>
  <si>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</si>
  <si>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</si>
  <si>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</si>
  <si>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</si>
  <si>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</si>
  <si>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</si>
  <si>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</si>
  <si>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</si>
  <si>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</si>
  <si>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</si>
  <si>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</si>
  <si>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</si>
  <si>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</si>
  <si>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</si>
  <si>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</si>
  <si>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</si>
  <si>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</si>
  <si>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</si>
  <si>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</si>
  <si>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</si>
  <si>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</si>
  <si>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</si>
  <si>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</si>
  <si>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</si>
  <si>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</si>
  <si>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</si>
  <si>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</si>
  <si>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</si>
  <si>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</si>
  <si>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</si>
  <si>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</si>
  <si>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</si>
  <si>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</si>
  <si>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</si>
  <si>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</si>
  <si>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</si>
  <si>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</si>
  <si>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</si>
  <si>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</si>
  <si>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</si>
  <si>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</si>
  <si>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</si>
  <si>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</si>
  <si>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</si>
  <si>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</si>
  <si>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</si>
  <si>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</si>
  <si>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</si>
  <si>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</si>
  <si>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</si>
  <si>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</si>
  <si>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</si>
  <si>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</si>
  <si>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</si>
  <si>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</si>
  <si>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</si>
  <si>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</si>
  <si>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</si>
  <si>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</si>
  <si>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</si>
  <si>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</si>
  <si>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</si>
  <si>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</si>
  <si>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</si>
  <si>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</si>
  <si>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</si>
  <si>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</si>
  <si>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</si>
  <si>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</si>
  <si>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</si>
  <si>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</si>
  <si>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</si>
  <si>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</si>
  <si>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</si>
  <si>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</si>
  <si>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</si>
  <si>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</si>
  <si>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</si>
  <si>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</si>
  <si>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</si>
  <si>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</si>
  <si>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</si>
  <si>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</si>
  <si>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</si>
  <si>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</si>
  <si>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</si>
  <si>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</si>
  <si>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</si>
  <si>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</si>
  <si>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</si>
  <si>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</si>
  <si>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</si>
  <si>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</si>
  <si>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</si>
  <si>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</si>
  <si>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</si>
  <si>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</si>
  <si>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</si>
  <si>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</si>
  <si>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</si>
  <si>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</si>
  <si>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</si>
  <si>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</si>
  <si>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</si>
  <si>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</si>
  <si>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</si>
  <si>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</si>
  <si>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</si>
  <si>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</si>
  <si>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</si>
  <si>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</si>
  <si>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</si>
  <si>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</si>
  <si>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</si>
  <si>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</si>
  <si>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</si>
  <si>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</si>
  <si>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</si>
  <si>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</si>
  <si>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</si>
  <si>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</si>
  <si>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</si>
  <si>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</si>
  <si>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</si>
  <si>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</si>
  <si>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</si>
  <si>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</si>
  <si>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</si>
  <si>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</si>
  <si>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</si>
  <si>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</si>
  <si>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</si>
  <si>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</si>
  <si>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</si>
  <si>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</si>
  <si>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</si>
  <si>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</si>
  <si>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</si>
  <si>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</si>
  <si>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</si>
  <si>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</si>
  <si>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</si>
  <si>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</si>
  <si>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</si>
  <si>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</si>
  <si>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</si>
  <si>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</si>
  <si>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</si>
  <si>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</si>
  <si>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</si>
  <si>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</si>
  <si>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</si>
  <si>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</si>
  <si>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</si>
  <si>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</si>
  <si>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</si>
  <si>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</si>
  <si>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</si>
  <si>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</si>
  <si>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</si>
  <si>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</si>
  <si>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</si>
  <si>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</si>
  <si>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</si>
  <si>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</si>
  <si>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</si>
  <si>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</si>
  <si>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</si>
  <si>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</si>
  <si>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</si>
  <si>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</si>
  <si>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</si>
  <si>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</si>
  <si>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</si>
  <si>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</si>
  <si>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</si>
  <si>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</si>
  <si>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</si>
  <si>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</si>
  <si>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</si>
  <si>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</si>
  <si>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</si>
  <si>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</si>
  <si>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</si>
  <si>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</si>
  <si>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</si>
  <si>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</si>
  <si>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</si>
  <si>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</si>
  <si>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</si>
  <si>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</si>
  <si>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</si>
  <si>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</si>
  <si>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</si>
  <si>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</si>
  <si>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</si>
  <si>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</si>
  <si>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</si>
  <si>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</si>
  <si>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</si>
  <si>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</si>
  <si>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</si>
  <si>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</si>
  <si>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</si>
  <si>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</si>
  <si>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</si>
  <si>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</si>
  <si>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</si>
  <si>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</si>
  <si>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</si>
  <si>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</si>
  <si>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</si>
  <si>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</si>
  <si>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</si>
  <si>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</si>
  <si>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</si>
  <si>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</si>
  <si>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</si>
  <si>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</si>
  <si>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</si>
  <si>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</si>
  <si>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</si>
  <si>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</si>
  <si>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</si>
  <si>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</si>
  <si>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</si>
  <si>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</si>
  <si>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</si>
  <si>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</si>
  <si>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</si>
  <si>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</si>
  <si>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</si>
  <si>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</si>
  <si>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</si>
  <si>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</si>
  <si>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</si>
  <si>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</si>
  <si>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</si>
  <si>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</si>
  <si>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</si>
  <si>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</si>
  <si>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</si>
  <si>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</si>
  <si>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</si>
  <si>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</si>
  <si>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</si>
  <si>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</si>
  <si>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</si>
  <si>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</si>
  <si>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</si>
  <si>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</si>
  <si>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</si>
  <si>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</si>
  <si>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</si>
  <si>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</si>
  <si>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</si>
  <si>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</si>
  <si>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</si>
  <si>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</si>
  <si>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</si>
  <si>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</si>
  <si>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</si>
  <si>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</si>
  <si>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</si>
  <si>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</si>
  <si>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</si>
  <si>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</si>
  <si>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</si>
  <si>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</si>
  <si>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</si>
  <si>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</si>
  <si>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</si>
  <si>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</si>
  <si>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</si>
  <si>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</si>
  <si>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</si>
  <si>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</si>
  <si>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</si>
  <si>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</si>
  <si>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</si>
  <si>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</si>
  <si>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</si>
  <si>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</si>
  <si>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</si>
  <si>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</si>
  <si>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</si>
  <si>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</si>
  <si>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</si>
  <si>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</si>
  <si>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</si>
  <si>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</si>
  <si>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</si>
  <si>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</si>
  <si>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</si>
  <si>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</si>
  <si>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</si>
  <si>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</si>
  <si>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</si>
  <si>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</si>
  <si>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</si>
  <si>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</si>
  <si>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</si>
  <si>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</si>
  <si>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</si>
  <si>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</si>
  <si>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</si>
  <si>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</si>
  <si>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</si>
  <si>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</si>
  <si>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</si>
  <si>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</si>
  <si>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</si>
  <si>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</si>
  <si>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</si>
  <si>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</si>
  <si>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</si>
  <si>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</si>
  <si>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</si>
  <si>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</si>
  <si>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</si>
  <si>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</si>
  <si>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</si>
  <si>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</si>
  <si>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</si>
  <si>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</si>
  <si>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</si>
  <si>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</si>
  <si>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</si>
  <si>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</si>
  <si>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</si>
  <si>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</si>
  <si>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</si>
  <si>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</si>
  <si>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</si>
  <si>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</si>
  <si>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</si>
  <si>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</si>
  <si>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</si>
  <si>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</si>
  <si>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</si>
  <si>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</si>
  <si>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</si>
  <si>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</si>
  <si>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</si>
  <si>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</si>
  <si>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</si>
  <si>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</si>
  <si>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</si>
  <si>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</si>
  <si>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</si>
  <si>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</si>
  <si>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</si>
  <si>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</si>
  <si>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</si>
  <si>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</si>
  <si>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</si>
  <si>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</si>
  <si>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</si>
  <si>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</si>
  <si>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</si>
  <si>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</si>
  <si>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</si>
  <si>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</si>
  <si>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</si>
  <si>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</si>
  <si>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</si>
  <si>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</si>
  <si>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</si>
  <si>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</si>
  <si>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</si>
  <si>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</si>
  <si>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</si>
  <si>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</si>
  <si>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</si>
  <si>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</si>
  <si>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</si>
  <si>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</si>
  <si>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</si>
  <si>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</si>
  <si>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</si>
  <si>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</si>
  <si>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</si>
  <si>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</si>
  <si>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</si>
  <si>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</si>
  <si>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</si>
  <si>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</si>
  <si>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</si>
  <si>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</si>
  <si>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</si>
  <si>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</si>
  <si>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</si>
  <si>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</si>
  <si>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</si>
  <si>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</si>
  <si>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</si>
  <si>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</si>
  <si>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</si>
  <si>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</si>
  <si>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</si>
  <si>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</si>
  <si>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</si>
  <si>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</si>
  <si>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</si>
  <si>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</si>
  <si>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</si>
  <si>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</si>
  <si>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</si>
  <si>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</si>
  <si>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</si>
  <si>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</si>
  <si>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</si>
  <si>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</si>
  <si>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</si>
  <si>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</si>
  <si>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</si>
  <si>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</si>
  <si>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</si>
  <si>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</si>
  <si>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</si>
  <si>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</si>
  <si>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</si>
  <si>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</si>
  <si>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</si>
  <si>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</si>
  <si>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</si>
  <si>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</si>
  <si>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</si>
  <si>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</si>
  <si>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</si>
  <si>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</si>
  <si>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</si>
  <si>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</si>
  <si>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</si>
  <si>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</si>
  <si>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</si>
  <si>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</si>
  <si>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</si>
  <si>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</si>
  <si>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</si>
  <si>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</si>
  <si>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</si>
  <si>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</si>
  <si>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</si>
  <si>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</si>
  <si>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</si>
  <si>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</si>
  <si>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</si>
  <si>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</si>
  <si>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</si>
  <si>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</si>
  <si>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</si>
  <si>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</si>
  <si>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</si>
  <si>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</si>
  <si>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</si>
  <si>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</si>
  <si>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</si>
  <si>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</si>
  <si>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</si>
  <si>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</si>
  <si>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</si>
  <si>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</si>
  <si>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</si>
  <si>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</si>
  <si>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</si>
  <si>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</si>
  <si>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</si>
  <si>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</si>
  <si>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</si>
  <si>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</si>
  <si>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</si>
  <si>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</si>
  <si>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</si>
  <si>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</si>
  <si>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</si>
  <si>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</si>
  <si>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</si>
  <si>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</si>
  <si>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</si>
  <si>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</si>
  <si>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</si>
  <si>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</si>
  <si>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</si>
  <si>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</si>
  <si>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</si>
  <si>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</si>
  <si>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</si>
  <si>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</si>
  <si>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</si>
  <si>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</si>
  <si>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</si>
  <si>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</si>
  <si>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</si>
  <si>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</si>
  <si>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</si>
  <si>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</si>
  <si>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</si>
  <si>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</si>
  <si>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</si>
  <si>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</si>
  <si>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</si>
  <si>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</si>
  <si>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</si>
  <si>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</si>
  <si>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</si>
  <si>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</si>
  <si>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</si>
  <si>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</si>
  <si>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</si>
  <si>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</si>
  <si>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</si>
  <si>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</si>
  <si>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</si>
  <si>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</si>
  <si>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</si>
  <si>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</si>
  <si>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</si>
  <si>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</si>
  <si>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</si>
  <si>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</si>
  <si>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</si>
  <si>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</si>
  <si>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</si>
  <si>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</si>
  <si>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</si>
  <si>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</si>
  <si>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</si>
  <si>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</si>
  <si>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</si>
  <si>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</si>
  <si>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</si>
  <si>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</si>
  <si>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</si>
  <si>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</si>
  <si>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</si>
  <si>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</si>
  <si>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</si>
  <si>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</si>
  <si>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</si>
  <si>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</si>
  <si>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</si>
  <si>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</si>
  <si>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</si>
  <si>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</si>
  <si>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</si>
  <si>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</si>
  <si>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</si>
  <si>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</si>
  <si>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</si>
  <si>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</si>
  <si>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</si>
  <si>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</si>
  <si>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</si>
  <si>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</si>
  <si>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</si>
  <si>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</si>
  <si>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</si>
  <si>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</si>
  <si>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</si>
  <si>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</si>
  <si>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</si>
  <si>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</si>
  <si>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</si>
  <si>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</si>
  <si>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</si>
  <si>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</si>
  <si>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</si>
  <si>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</si>
  <si>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</si>
  <si>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</si>
  <si>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</si>
  <si>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</si>
  <si>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</si>
  <si>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</si>
  <si>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</si>
  <si>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</si>
  <si>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</si>
  <si>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</si>
  <si>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</si>
  <si>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</si>
  <si>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</si>
  <si>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</si>
  <si>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</si>
  <si>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</si>
  <si>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</si>
  <si>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</si>
  <si>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</si>
  <si>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</si>
  <si>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</si>
  <si>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</si>
  <si>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</si>
  <si>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</si>
  <si>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</si>
  <si>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</si>
  <si>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</si>
  <si>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</si>
  <si>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</si>
  <si>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</si>
  <si>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</si>
  <si>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</si>
  <si>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</si>
  <si>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</si>
  <si>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</si>
  <si>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</si>
  <si>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</si>
  <si>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</si>
  <si>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</si>
  <si>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</si>
  <si>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</si>
  <si>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</si>
  <si>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</si>
  <si>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</si>
  <si>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</si>
  <si>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</si>
  <si>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</si>
  <si>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</si>
  <si>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</si>
  <si>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</si>
  <si>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</si>
  <si>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</si>
  <si>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</si>
  <si>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</si>
  <si>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</si>
  <si>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</si>
  <si>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</si>
  <si>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</si>
  <si>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</si>
  <si>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</si>
  <si>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</si>
  <si>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</si>
  <si>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</si>
  <si>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</si>
  <si>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</si>
  <si>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</si>
  <si>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</si>
  <si>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</si>
  <si>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</si>
  <si>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</si>
  <si>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</si>
  <si>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</si>
  <si>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</si>
  <si>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</si>
  <si>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</si>
  <si>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</si>
  <si>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</si>
  <si>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</si>
  <si>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</si>
  <si>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</si>
  <si>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</si>
  <si>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</si>
  <si>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</si>
  <si>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</si>
  <si>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</si>
  <si>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</si>
  <si>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</si>
  <si>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</si>
  <si>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</si>
  <si>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</si>
  <si>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</si>
  <si>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</si>
  <si>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</si>
  <si>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</si>
  <si>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</si>
  <si>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</si>
  <si>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</si>
  <si>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</si>
  <si>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</si>
  <si>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</si>
  <si>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</si>
  <si>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</si>
  <si>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</si>
  <si>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</si>
  <si>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</si>
  <si>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</si>
  <si>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</si>
  <si>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</si>
  <si>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</si>
  <si>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</si>
  <si>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</si>
  <si>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</si>
  <si>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</si>
  <si>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</si>
  <si>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</si>
  <si>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</si>
  <si>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</si>
  <si>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</si>
  <si>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</si>
  <si>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</si>
  <si>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</si>
  <si>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</si>
  <si>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</si>
  <si>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</si>
  <si>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</si>
  <si>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</si>
  <si>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</si>
  <si>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</si>
  <si>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</si>
  <si>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</si>
  <si>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</si>
  <si>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</si>
  <si>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</si>
  <si>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</si>
  <si>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</si>
  <si>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</si>
  <si>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</si>
  <si>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</si>
  <si>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</si>
  <si>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</si>
  <si>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</si>
  <si>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</si>
  <si>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</si>
  <si>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</si>
  <si>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</si>
  <si>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</si>
  <si>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</si>
  <si>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</si>
  <si>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</si>
  <si>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</si>
  <si>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</si>
  <si>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</si>
  <si>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</si>
  <si>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</si>
  <si>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</si>
  <si>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</si>
  <si>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</si>
  <si>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</si>
  <si>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</si>
  <si>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</si>
  <si>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</si>
  <si>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</si>
  <si>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</si>
  <si>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</si>
  <si>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</si>
  <si>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</si>
  <si>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</si>
  <si>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</si>
  <si>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</si>
  <si>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</si>
  <si>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</si>
  <si>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</si>
  <si>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</si>
  <si>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</si>
  <si>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</si>
  <si>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</si>
  <si>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</si>
  <si>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</si>
  <si>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</si>
  <si>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</si>
  <si>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</si>
  <si>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</si>
  <si>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</si>
  <si>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</si>
  <si>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</si>
  <si>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</si>
  <si>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</si>
  <si>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</si>
  <si>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</si>
  <si>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</si>
  <si>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</si>
  <si>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</si>
  <si>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</si>
  <si>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</si>
  <si>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</si>
  <si>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</si>
  <si>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</si>
  <si>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</si>
  <si>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</si>
  <si>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</si>
  <si>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</si>
  <si>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</si>
  <si>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</si>
  <si>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</si>
  <si>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</si>
  <si>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</si>
  <si>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</si>
  <si>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</si>
  <si>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</si>
  <si>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</si>
  <si>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</si>
  <si>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</si>
  <si>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</si>
  <si>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</si>
  <si>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</si>
  <si>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</si>
  <si>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</si>
  <si>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</si>
  <si>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</si>
  <si>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</si>
  <si>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</si>
  <si>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</si>
  <si>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</si>
  <si>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</si>
  <si>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</si>
  <si>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</si>
  <si>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</si>
  <si>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</si>
  <si>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</si>
  <si>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</si>
  <si>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</si>
  <si>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</si>
  <si>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</si>
  <si>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</si>
  <si>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</si>
  <si>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</si>
  <si>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</si>
  <si>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</si>
  <si>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</si>
  <si>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</si>
  <si>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</si>
  <si>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</si>
  <si>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</si>
  <si>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</si>
  <si>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</si>
  <si>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</si>
  <si>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</si>
  <si>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</si>
  <si>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</si>
  <si>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</si>
  <si>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</si>
  <si>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</si>
  <si>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</si>
  <si>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</si>
  <si>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</si>
  <si>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</si>
  <si>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</si>
  <si>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</si>
  <si>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</si>
  <si>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</si>
  <si>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</si>
  <si>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</si>
  <si>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</si>
  <si>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</si>
  <si>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</si>
  <si>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</si>
  <si>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</si>
  <si>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</si>
  <si>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</si>
  <si>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</si>
  <si>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</si>
  <si>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</si>
  <si>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</si>
  <si>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</si>
  <si>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</si>
  <si>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</si>
  <si>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</si>
  <si>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</si>
  <si>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</si>
  <si>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</si>
  <si>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</si>
  <si>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</si>
  <si>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</si>
  <si>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</si>
  <si>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</si>
  <si>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</si>
  <si>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</si>
  <si>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</si>
  <si>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</si>
  <si>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</si>
  <si>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</si>
  <si>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</si>
  <si>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</si>
  <si>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</si>
  <si>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</si>
  <si>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</si>
  <si>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</si>
  <si>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</si>
  <si>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</si>
  <si>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</si>
  <si>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</si>
  <si>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</si>
  <si>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</si>
  <si>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</si>
  <si>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</si>
  <si>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</si>
  <si>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</si>
  <si>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</si>
  <si>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</si>
  <si>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</si>
  <si>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</si>
  <si>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</si>
  <si>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</si>
  <si>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</si>
  <si>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</si>
  <si>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</si>
  <si>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</si>
  <si>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</si>
  <si>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</si>
  <si>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</si>
  <si>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</si>
  <si>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</si>
  <si>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</si>
  <si>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</si>
  <si>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</si>
  <si>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</si>
  <si>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</si>
  <si>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</si>
  <si>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</si>
  <si>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</si>
  <si>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</si>
  <si>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</si>
  <si>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</si>
  <si>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</si>
  <si>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</si>
  <si>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</si>
  <si>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</si>
  <si>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</si>
  <si>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</si>
  <si>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</si>
  <si>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</si>
  <si>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</si>
  <si>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</si>
  <si>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</si>
  <si>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</si>
  <si>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</si>
  <si>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</si>
  <si>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</si>
  <si>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</si>
  <si>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</si>
  <si>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</si>
  <si>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</si>
  <si>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</si>
  <si>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</si>
  <si>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</si>
  <si>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</si>
  <si>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</si>
  <si>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</si>
  <si>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</si>
  <si>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</si>
  <si>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</si>
  <si>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</si>
  <si>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</si>
  <si>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</si>
  <si>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</si>
  <si>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</si>
  <si>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</si>
  <si>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</si>
  <si>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</si>
  <si>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</si>
  <si>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</si>
  <si>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</si>
  <si>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</si>
  <si>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</si>
  <si>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</si>
  <si>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</si>
  <si>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</si>
  <si>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</si>
  <si>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</si>
  <si>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</si>
  <si>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</si>
  <si>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</si>
  <si>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</si>
  <si>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</si>
  <si>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</si>
  <si>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</si>
  <si>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</si>
  <si>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</si>
  <si>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</si>
  <si>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</si>
  <si>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</si>
  <si>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</si>
  <si>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</si>
  <si>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</si>
  <si>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</si>
  <si>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</si>
  <si>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</si>
  <si>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</si>
  <si>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</si>
  <si>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</si>
  <si>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</si>
  <si>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</si>
  <si>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</si>
  <si>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</si>
  <si>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</si>
  <si>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</si>
  <si>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</si>
  <si>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</si>
  <si>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</si>
  <si>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</si>
  <si>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</si>
  <si>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</si>
  <si>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</si>
  <si>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</si>
  <si>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</si>
  <si>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</si>
  <si>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</si>
  <si>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</si>
  <si>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</si>
  <si>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</si>
  <si>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</si>
  <si>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</si>
  <si>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</si>
  <si>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</si>
  <si>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</si>
  <si>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</si>
  <si>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</si>
  <si>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</si>
  <si>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</si>
  <si>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</si>
  <si>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</si>
  <si>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</si>
  <si>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</si>
  <si>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</si>
  <si>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</si>
  <si>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</si>
  <si>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</si>
  <si>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</si>
  <si>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</si>
  <si>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</si>
  <si>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</si>
  <si>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</si>
  <si>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</si>
  <si>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</si>
  <si>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</si>
  <si>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</si>
  <si>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</si>
  <si>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</si>
  <si>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</si>
  <si>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</si>
  <si>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</si>
  <si>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</si>
  <si>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</si>
  <si>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</si>
  <si>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</si>
  <si>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</si>
  <si>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</si>
  <si>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</si>
  <si>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</si>
  <si>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</si>
  <si>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</si>
  <si>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</si>
  <si>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</si>
  <si>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</si>
  <si>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</si>
  <si>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</si>
  <si>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</si>
  <si>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</si>
  <si>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</si>
  <si>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</si>
  <si>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</si>
  <si>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</si>
  <si>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</si>
  <si>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</si>
  <si>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</si>
  <si>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</si>
  <si>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</si>
  <si>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</si>
  <si>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</si>
  <si>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</si>
  <si>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</si>
  <si>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</si>
  <si>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</si>
  <si>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</si>
  <si>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</si>
  <si>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</si>
  <si>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</si>
  <si>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</si>
  <si>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</si>
  <si>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</si>
  <si>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</si>
  <si>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</si>
  <si>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</si>
  <si>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</si>
  <si>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</si>
  <si>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</si>
  <si>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</si>
  <si>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</si>
  <si>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</si>
  <si>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</si>
  <si>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</si>
  <si>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</si>
  <si>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</si>
  <si>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</si>
  <si>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</si>
  <si>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</si>
  <si>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</si>
  <si>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</si>
  <si>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</si>
  <si>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</si>
  <si>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</si>
  <si>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</si>
  <si>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</si>
  <si>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</si>
  <si>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</si>
  <si>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</si>
  <si>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</si>
  <si>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</si>
  <si>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</si>
  <si>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</si>
  <si>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</si>
  <si>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</si>
  <si>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</si>
  <si>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</si>
  <si>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</si>
  <si>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</si>
  <si>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</si>
  <si>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</si>
  <si>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</si>
  <si>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</si>
  <si>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</si>
  <si>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</si>
  <si>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</si>
  <si>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</si>
  <si>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</si>
  <si>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</si>
  <si>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</si>
  <si>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</si>
  <si>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</si>
  <si>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</si>
  <si>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</si>
  <si>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</si>
  <si>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</si>
  <si>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</si>
  <si>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</si>
  <si>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</si>
  <si>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</si>
  <si>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</si>
  <si>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</si>
  <si>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</si>
  <si>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</si>
  <si>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</si>
  <si>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</si>
  <si>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</si>
  <si>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</si>
  <si>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</si>
  <si>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</si>
  <si>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</si>
  <si>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</si>
  <si>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</si>
  <si>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</si>
  <si>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</si>
  <si>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</si>
  <si>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</si>
  <si>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</si>
  <si>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</si>
  <si>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</si>
  <si>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</si>
  <si>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</si>
  <si>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</si>
  <si>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</si>
  <si>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</si>
  <si>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</si>
  <si>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</si>
  <si>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</si>
  <si>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</si>
  <si>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</si>
  <si>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</si>
  <si>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</si>
  <si>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</si>
  <si>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</si>
  <si>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</si>
  <si>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</si>
  <si>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</si>
  <si>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</si>
  <si>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</si>
  <si>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</si>
  <si>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</si>
  <si>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</si>
  <si>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</si>
  <si>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</si>
  <si>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</si>
  <si>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</si>
  <si>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</si>
  <si>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</si>
  <si>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</si>
  <si>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</si>
  <si>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</si>
  <si>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</si>
  <si>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</si>
  <si>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</si>
  <si>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</si>
  <si>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</si>
  <si>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</si>
  <si>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</si>
  <si>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</si>
  <si>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</si>
  <si>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</si>
  <si>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</si>
  <si>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</si>
  <si>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</si>
  <si>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</si>
  <si>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</si>
  <si>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</si>
  <si>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</si>
  <si>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</si>
  <si>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</si>
  <si>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</si>
  <si>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</si>
  <si>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</si>
  <si>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</si>
  <si>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</si>
  <si>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</si>
  <si>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</si>
  <si>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</si>
  <si>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</si>
  <si>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</si>
  <si>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</si>
  <si>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</si>
  <si>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</si>
  <si>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</si>
  <si>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</si>
  <si>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</si>
  <si>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</si>
  <si>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</si>
  <si>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</si>
  <si>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</si>
  <si>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</si>
  <si>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</si>
  <si>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</si>
  <si>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</si>
  <si>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</si>
  <si>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</si>
  <si>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</si>
  <si>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</si>
  <si>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</si>
  <si>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</si>
  <si>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</si>
  <si>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</si>
  <si>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</si>
  <si>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</si>
  <si>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</si>
  <si>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</si>
  <si>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</si>
  <si>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</si>
  <si>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</si>
  <si>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</si>
  <si>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</si>
  <si>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</si>
  <si>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</si>
  <si>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</si>
  <si>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</si>
  <si>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</si>
  <si>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</si>
  <si>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</si>
  <si>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</si>
  <si>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</si>
  <si>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</si>
  <si>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</si>
  <si>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</si>
  <si>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</si>
  <si>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</si>
  <si>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</si>
  <si>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</si>
  <si>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</si>
  <si>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</si>
  <si>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</si>
  <si>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</si>
  <si>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</si>
  <si>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</si>
  <si>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</si>
  <si>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</si>
  <si>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</si>
  <si>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</si>
  <si>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</si>
  <si>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</si>
  <si>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</si>
  <si>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</si>
  <si>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</si>
  <si>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</si>
  <si>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</si>
  <si>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</si>
  <si>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</si>
  <si>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</si>
  <si>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</si>
  <si>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</si>
  <si>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</si>
  <si>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</si>
  <si>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</si>
  <si>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</si>
  <si>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</si>
  <si>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</si>
  <si>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</si>
  <si>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</si>
  <si>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</si>
  <si>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</si>
  <si>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</si>
  <si>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</si>
  <si>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</si>
  <si>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</si>
  <si>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</si>
  <si>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</si>
  <si>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</si>
  <si>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</si>
  <si>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</si>
  <si>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</si>
  <si>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</si>
  <si>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</si>
  <si>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</si>
  <si>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</si>
  <si>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</si>
  <si>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</si>
  <si>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</si>
  <si>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</si>
  <si>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</si>
  <si>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</si>
  <si>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</si>
  <si>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</si>
  <si>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</si>
  <si>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</si>
  <si>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</si>
  <si>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</si>
  <si>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</si>
  <si>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</si>
  <si>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</si>
  <si>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</si>
  <si>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</si>
  <si>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</si>
  <si>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</si>
  <si>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</si>
  <si>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</si>
  <si>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</si>
  <si>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</si>
  <si>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</si>
  <si>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</si>
  <si>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</si>
  <si>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</si>
  <si>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</si>
  <si>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</si>
  <si>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</si>
  <si>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</si>
  <si>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</si>
  <si>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</si>
  <si>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</si>
  <si>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</si>
  <si>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</si>
  <si>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</si>
  <si>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</si>
  <si>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</si>
  <si>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</si>
  <si>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</si>
  <si>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</si>
  <si>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</si>
  <si>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</si>
  <si>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</si>
  <si>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</si>
  <si>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</si>
  <si>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</si>
  <si>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</si>
  <si>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</si>
  <si>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</si>
  <si>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</si>
  <si>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</si>
  <si>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</si>
  <si>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</si>
  <si>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</si>
  <si>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</si>
  <si>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</si>
  <si>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</si>
  <si>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</si>
  <si>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</si>
  <si>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</si>
  <si>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</si>
  <si>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</si>
  <si>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</si>
  <si>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</si>
  <si>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</si>
  <si>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</si>
  <si>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</si>
  <si>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</si>
  <si>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</si>
  <si>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</si>
  <si>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</si>
  <si>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</si>
  <si>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</si>
  <si>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</si>
  <si>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</si>
  <si>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</si>
  <si>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</si>
  <si>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</si>
  <si>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</si>
  <si>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</si>
  <si>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</si>
  <si>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</si>
  <si>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</si>
  <si>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</si>
  <si>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</si>
  <si>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</si>
  <si>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</si>
  <si>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</si>
  <si>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</si>
  <si>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</si>
  <si>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</si>
  <si>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</si>
  <si>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</si>
  <si>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</si>
  <si>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</si>
  <si>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</si>
  <si>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</si>
  <si>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</si>
  <si>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</si>
  <si>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</si>
  <si>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</si>
  <si>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</si>
  <si>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</si>
  <si>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</si>
  <si>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</si>
  <si>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</si>
  <si>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</si>
  <si>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</si>
  <si>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</si>
  <si>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</si>
  <si>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</si>
  <si>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</si>
  <si>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</si>
  <si>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</si>
  <si>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</si>
  <si>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</si>
  <si>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</si>
  <si>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</si>
  <si>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</si>
  <si>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</si>
  <si>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</si>
  <si>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</si>
  <si>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</si>
  <si>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</si>
  <si>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</si>
  <si>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</si>
  <si>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</si>
  <si>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</si>
  <si>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</si>
  <si>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</si>
  <si>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</si>
  <si>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</si>
  <si>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</si>
  <si>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</si>
  <si>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</si>
  <si>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</si>
  <si>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</si>
  <si>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</si>
  <si>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</si>
  <si>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</si>
  <si>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</si>
  <si>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</si>
  <si>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</si>
  <si>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</si>
  <si>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</si>
  <si>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</si>
  <si>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</si>
  <si>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</si>
  <si>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</si>
  <si>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</si>
  <si>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</si>
  <si>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</si>
  <si>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</si>
  <si>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</si>
  <si>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</si>
  <si>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</si>
  <si>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</si>
  <si>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</si>
  <si>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</si>
  <si>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</si>
  <si>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</si>
  <si>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</si>
  <si>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</si>
  <si>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</si>
  <si>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</si>
  <si>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</si>
  <si>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</si>
  <si>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</si>
  <si>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</si>
  <si>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</si>
  <si>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</si>
  <si>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</si>
  <si>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</si>
  <si>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</si>
  <si>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</si>
  <si>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</si>
  <si>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</si>
  <si>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</si>
  <si>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</si>
  <si>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</si>
  <si>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</si>
  <si>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</si>
  <si>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</si>
  <si>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</si>
  <si>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</si>
  <si>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</si>
  <si>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</si>
  <si>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</si>
  <si>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</si>
  <si>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</si>
  <si>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</si>
  <si>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</si>
  <si>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</si>
  <si>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</si>
  <si>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</si>
  <si>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</si>
  <si>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</si>
  <si>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</si>
  <si>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</si>
  <si>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</si>
  <si>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</si>
  <si>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</si>
  <si>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</si>
  <si>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</si>
  <si>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</si>
  <si>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</si>
  <si>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</si>
  <si>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</si>
  <si>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</si>
  <si>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</si>
  <si>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</si>
  <si>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</si>
  <si>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</si>
  <si>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</si>
  <si>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</si>
  <si>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</si>
  <si>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</si>
  <si>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</si>
  <si>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</si>
  <si>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</si>
  <si>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</si>
  <si>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</si>
  <si>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</si>
  <si>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</si>
  <si>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</si>
  <si>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</si>
  <si>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</si>
  <si>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</si>
  <si>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</si>
  <si>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</si>
  <si>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</si>
  <si>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</si>
  <si>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</si>
  <si>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</si>
  <si>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</si>
  <si>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</si>
  <si>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</si>
  <si>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</si>
  <si>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</si>
  <si>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</si>
  <si>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</si>
  <si>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</si>
  <si>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</si>
  <si>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</si>
  <si>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</si>
  <si>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</si>
  <si>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</si>
  <si>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</si>
  <si>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</si>
  <si>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</si>
  <si>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</si>
  <si>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</si>
  <si>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</si>
  <si>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</si>
  <si>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</si>
  <si>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</si>
  <si>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</si>
  <si>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</si>
  <si>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</si>
  <si>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</si>
  <si>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</si>
  <si>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</si>
  <si>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</si>
  <si>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</si>
  <si>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</si>
  <si>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</si>
  <si>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</si>
  <si>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</si>
  <si>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</si>
  <si>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</si>
  <si>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</si>
  <si>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</si>
  <si>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</si>
  <si>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</si>
  <si>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</si>
  <si>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</si>
  <si>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</si>
  <si>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</si>
  <si>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</si>
  <si>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</si>
  <si>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</si>
  <si>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</si>
  <si>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</si>
  <si>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</si>
  <si>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</si>
  <si>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</si>
  <si>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</si>
  <si>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</si>
  <si>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</si>
  <si>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</si>
  <si>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</si>
  <si>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</si>
  <si>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</si>
  <si>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</si>
  <si>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</si>
  <si>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</si>
  <si>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</si>
  <si>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</si>
  <si>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</si>
  <si>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</si>
  <si>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</si>
  <si>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</si>
  <si>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</si>
  <si>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</si>
  <si>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</si>
  <si>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</si>
  <si>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</si>
  <si>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</si>
  <si>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</si>
  <si>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</si>
  <si>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</si>
  <si>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</si>
  <si>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</si>
  <si>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</si>
  <si>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</si>
  <si>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</si>
  <si>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</si>
  <si>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</si>
  <si>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</si>
  <si>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</si>
  <si>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</si>
  <si>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</si>
  <si>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</si>
  <si>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</si>
  <si>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</si>
  <si>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</si>
  <si>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</si>
  <si>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</si>
  <si>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</si>
  <si>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</si>
  <si>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</si>
  <si>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</si>
  <si>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</si>
  <si>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</si>
  <si>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</si>
  <si>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</si>
  <si>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</si>
  <si>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</si>
  <si>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</si>
  <si>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</si>
  <si>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</si>
  <si>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</si>
  <si>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</si>
  <si>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</si>
  <si>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</si>
  <si>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</si>
  <si>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</si>
  <si>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</si>
  <si>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</si>
  <si>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</si>
  <si>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</si>
  <si>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</si>
  <si>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</si>
  <si>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</si>
  <si>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</si>
  <si>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</si>
  <si>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</si>
  <si>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</si>
  <si>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</si>
  <si>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</si>
  <si>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</si>
  <si>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</si>
  <si>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</si>
  <si>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</si>
  <si>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</si>
  <si>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</si>
  <si>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</si>
  <si>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</si>
  <si>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</si>
  <si>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</si>
  <si>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</si>
  <si>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</si>
  <si>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</si>
  <si>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</si>
  <si>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</si>
  <si>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</si>
  <si>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</si>
  <si>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</si>
  <si>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</si>
  <si>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</si>
  <si>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</si>
  <si>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</si>
  <si>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</si>
  <si>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</si>
  <si>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</si>
  <si>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</si>
  <si>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</si>
  <si>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</si>
  <si>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</si>
  <si>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</si>
  <si>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</si>
  <si>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</si>
  <si>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</si>
  <si>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</si>
  <si>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</si>
  <si>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</si>
  <si>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</si>
  <si>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</si>
  <si>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</si>
  <si>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</si>
  <si>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</si>
  <si>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</si>
  <si>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</si>
  <si>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</si>
  <si>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</si>
  <si>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</si>
  <si>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</si>
  <si>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</si>
  <si>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</si>
  <si>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</si>
  <si>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</si>
  <si>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</si>
  <si>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</si>
  <si>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</si>
  <si>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</si>
  <si>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</si>
  <si>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</si>
  <si>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</si>
  <si>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</si>
  <si>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</si>
  <si>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</si>
  <si>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</si>
  <si>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</si>
  <si>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</si>
  <si>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</si>
  <si>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</si>
  <si>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</si>
  <si>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</si>
  <si>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</si>
  <si>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</si>
  <si>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</si>
  <si>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</si>
  <si>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</si>
  <si>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</si>
  <si>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</si>
  <si>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</si>
  <si>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</si>
  <si>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</si>
  <si>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</si>
  <si>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</si>
  <si>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</si>
  <si>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</si>
  <si>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</si>
  <si>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</si>
  <si>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</si>
  <si>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</si>
  <si>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</si>
  <si>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</si>
  <si>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</si>
  <si>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</si>
  <si>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</si>
  <si>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</si>
  <si>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</si>
  <si>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</si>
  <si>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</si>
  <si>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</si>
  <si>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</si>
  <si>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</si>
  <si>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</si>
  <si>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</si>
  <si>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</si>
  <si>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</si>
  <si>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</si>
  <si>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</si>
  <si>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</si>
  <si>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</si>
  <si>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</si>
  <si>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</si>
  <si>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</si>
  <si>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</si>
  <si>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</si>
  <si>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</si>
  <si>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</si>
  <si>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</si>
  <si>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</si>
  <si>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</si>
  <si>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</si>
  <si>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</si>
  <si>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</si>
  <si>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</si>
  <si>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</si>
  <si>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</si>
  <si>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</si>
  <si>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</si>
  <si>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</si>
  <si>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</si>
  <si>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</si>
  <si>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</si>
  <si>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</si>
  <si>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</si>
  <si>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</si>
  <si>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</si>
  <si>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</si>
  <si>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</si>
  <si>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</si>
  <si>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</si>
  <si>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</si>
  <si>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</si>
  <si>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</si>
  <si>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</si>
  <si>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</si>
  <si>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</si>
  <si>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</si>
  <si>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</si>
  <si>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</si>
  <si>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</si>
  <si>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</si>
  <si>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</si>
  <si>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</si>
  <si>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</si>
  <si>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</si>
  <si>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</si>
  <si>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</si>
  <si>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</si>
  <si>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</si>
  <si>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</si>
  <si>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</si>
  <si>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</si>
  <si>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</si>
  <si>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</si>
  <si>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</si>
  <si>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</si>
  <si>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</si>
  <si>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</si>
  <si>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</si>
  <si>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</si>
  <si>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</si>
  <si>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</si>
  <si>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</si>
  <si>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</si>
  <si>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</si>
  <si>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</si>
  <si>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</si>
  <si>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</si>
  <si>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</si>
  <si>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</si>
  <si>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</si>
  <si>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</si>
  <si>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</si>
  <si>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</si>
  <si>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</si>
  <si>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</si>
  <si>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</si>
  <si>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</si>
  <si>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</si>
  <si>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</si>
  <si>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</si>
  <si>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</si>
  <si>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</si>
  <si>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</si>
  <si>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</si>
  <si>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</si>
  <si>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</si>
  <si>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</si>
  <si>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</si>
  <si>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</si>
  <si>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</si>
  <si>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</si>
  <si>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</si>
  <si>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</si>
  <si>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</si>
  <si>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</si>
  <si>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</si>
  <si>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</si>
  <si>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</si>
  <si>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</si>
  <si>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</si>
  <si>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</si>
  <si>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</si>
  <si>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</si>
  <si>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</si>
  <si>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</si>
  <si>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</si>
  <si>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</si>
  <si>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</si>
  <si>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</si>
  <si>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</si>
  <si>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</si>
  <si>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</si>
  <si>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</si>
  <si>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</si>
  <si>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</si>
  <si>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</si>
  <si>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</si>
  <si>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</si>
  <si>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</si>
  <si>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</si>
  <si>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</si>
  <si>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</si>
  <si>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</si>
  <si>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</si>
  <si>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</si>
  <si>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</si>
  <si>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</si>
  <si>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</si>
  <si>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</si>
  <si>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</si>
  <si>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</si>
  <si>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</si>
  <si>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</si>
  <si>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</si>
  <si>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</si>
  <si>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</si>
  <si>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</si>
  <si>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</si>
  <si>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</si>
  <si>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</si>
  <si>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</si>
  <si>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</si>
  <si>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</si>
  <si>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</si>
  <si>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</si>
  <si>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</si>
  <si>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</si>
  <si>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</si>
  <si>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</si>
  <si>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</si>
  <si>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</si>
  <si>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</si>
  <si>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</si>
  <si>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</si>
  <si>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</si>
  <si>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</si>
  <si>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</si>
  <si>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</si>
  <si>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</si>
  <si>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</si>
  <si>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</si>
  <si>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</si>
  <si>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</si>
  <si>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</si>
  <si>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</si>
  <si>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</si>
  <si>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</si>
  <si>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</si>
  <si>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</si>
  <si>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</si>
  <si>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</si>
  <si>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</si>
  <si>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</si>
  <si>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</si>
  <si>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</si>
  <si>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</si>
  <si>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</si>
  <si>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</si>
  <si>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</si>
  <si>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</si>
  <si>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</si>
  <si>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</si>
  <si>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</si>
  <si>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</si>
  <si>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</si>
  <si>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</si>
  <si>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</si>
  <si>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</si>
  <si>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</si>
  <si>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</si>
  <si>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</si>
  <si>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</si>
  <si>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</si>
  <si>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</si>
  <si>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</si>
  <si>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</si>
  <si>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</si>
  <si>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</si>
  <si>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</si>
  <si>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</si>
  <si>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</si>
  <si>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</si>
  <si>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</si>
  <si>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</si>
  <si>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</si>
  <si>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</si>
  <si>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</si>
  <si>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</si>
  <si>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</si>
  <si>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</si>
  <si>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</si>
  <si>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</si>
  <si>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</si>
  <si>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</si>
  <si>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</si>
  <si>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</si>
  <si>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</si>
  <si>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</si>
  <si>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</si>
  <si>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</si>
  <si>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</si>
  <si>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</si>
  <si>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</si>
  <si>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</si>
  <si>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</si>
  <si>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</si>
  <si>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</si>
  <si>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</si>
  <si>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</si>
  <si>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</si>
  <si>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</si>
  <si>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</si>
  <si>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</si>
  <si>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</si>
  <si>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</si>
  <si>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</si>
  <si>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</si>
  <si>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</si>
  <si>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</si>
  <si>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</si>
  <si>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</si>
  <si>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</si>
  <si>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</si>
  <si>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</si>
  <si>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</si>
  <si>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</si>
  <si>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</si>
  <si>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</si>
  <si>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</si>
  <si>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</si>
  <si>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</si>
  <si>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</si>
  <si>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</si>
  <si>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</si>
  <si>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</si>
  <si>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</si>
  <si>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</si>
  <si>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</si>
  <si>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</si>
  <si>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</si>
  <si>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</si>
  <si>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</si>
  <si>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</si>
  <si>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</si>
  <si>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</si>
  <si>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</si>
  <si>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</si>
  <si>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</si>
  <si>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</si>
  <si>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</si>
  <si>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</si>
  <si>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</si>
  <si>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</si>
  <si>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</si>
  <si>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</si>
  <si>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</si>
  <si>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</si>
  <si>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</si>
  <si>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</si>
  <si>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</si>
  <si>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</si>
  <si>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</si>
  <si>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</si>
  <si>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</si>
  <si>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</si>
  <si>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</si>
  <si>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</si>
  <si>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</si>
  <si>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</si>
  <si>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</si>
  <si>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</si>
  <si>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</si>
  <si>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</si>
  <si>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</si>
  <si>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</si>
  <si>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</si>
  <si>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</si>
  <si>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</si>
  <si>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</si>
  <si>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</si>
  <si>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</si>
  <si>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</si>
  <si>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</si>
  <si>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</si>
  <si>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</si>
  <si>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</si>
  <si>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</si>
  <si>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</si>
  <si>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</si>
  <si>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</si>
  <si>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</si>
  <si>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</si>
  <si>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</si>
  <si>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</si>
  <si>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</si>
  <si>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</si>
  <si>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</si>
  <si>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</si>
  <si>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</si>
  <si>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</si>
  <si>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</si>
  <si>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</si>
  <si>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</si>
  <si>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</si>
  <si>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</si>
  <si>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</si>
  <si>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</si>
  <si>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</si>
  <si>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</si>
  <si>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</si>
  <si>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</si>
  <si>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</si>
  <si>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</si>
  <si>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</si>
  <si>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</si>
  <si>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</si>
  <si>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</si>
  <si>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</si>
  <si>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</si>
  <si>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</si>
  <si>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</si>
  <si>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</si>
  <si>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</si>
  <si>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</si>
  <si>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</si>
  <si>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</si>
  <si>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</si>
  <si>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</si>
  <si>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</si>
  <si>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</si>
  <si>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</si>
  <si>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</si>
  <si>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</si>
  <si>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</si>
  <si>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</si>
  <si>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</si>
  <si>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</si>
  <si>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</si>
  <si>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</si>
  <si>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</si>
  <si>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</si>
  <si>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</si>
  <si>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</si>
  <si>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</si>
  <si>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</si>
  <si>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</si>
  <si>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</si>
  <si>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</si>
  <si>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</si>
  <si>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</si>
  <si>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</si>
  <si>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</si>
  <si>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</si>
  <si>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</si>
  <si>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</si>
  <si>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</si>
  <si>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</si>
  <si>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</si>
  <si>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</si>
  <si>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</si>
  <si>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</si>
  <si>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</si>
  <si>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</si>
  <si>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</si>
  <si>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</si>
  <si>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</si>
  <si>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</si>
  <si>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</si>
  <si>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</si>
  <si>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</si>
  <si>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</si>
  <si>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</si>
  <si>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</si>
  <si>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</si>
  <si>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</si>
  <si>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</si>
  <si>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</si>
  <si>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</si>
  <si>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</si>
  <si>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</si>
  <si>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</si>
  <si>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</si>
  <si>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</si>
  <si>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</si>
  <si>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</si>
  <si>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</si>
  <si>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</si>
  <si>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</si>
  <si>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</si>
  <si>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</si>
  <si>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</si>
  <si>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</si>
  <si>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</si>
  <si>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</si>
  <si>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</si>
  <si>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</si>
  <si>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</si>
  <si>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</si>
  <si>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</si>
  <si>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</si>
  <si>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</si>
  <si>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</si>
  <si>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</si>
  <si>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</si>
  <si>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</si>
  <si>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</si>
  <si>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</si>
  <si>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</si>
  <si>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</si>
  <si>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</si>
  <si>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</si>
  <si>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</si>
  <si>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</si>
  <si>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</si>
  <si>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</si>
  <si>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</si>
  <si>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</si>
  <si>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</si>
  <si>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</si>
  <si>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</si>
  <si>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</si>
  <si>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</si>
  <si>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</si>
  <si>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</si>
  <si>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</si>
  <si>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</si>
  <si>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</si>
  <si>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</si>
  <si>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</si>
  <si>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</si>
  <si>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</si>
  <si>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</si>
  <si>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</si>
  <si>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</si>
  <si>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</si>
  <si>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</si>
  <si>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</si>
  <si>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</si>
  <si>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</si>
  <si>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</si>
  <si>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</si>
  <si>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</si>
  <si>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</si>
  <si>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</si>
  <si>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</si>
  <si>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</si>
  <si>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</si>
  <si>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</si>
  <si>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</si>
  <si>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</si>
  <si>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</si>
  <si>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</si>
  <si>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</si>
  <si>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</si>
  <si>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</si>
  <si>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</si>
  <si>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</si>
  <si>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</si>
  <si>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</si>
  <si>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</si>
  <si>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</si>
  <si>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</si>
  <si>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</si>
  <si>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</si>
  <si>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</si>
  <si>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</si>
  <si>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</si>
  <si>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</si>
  <si>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</si>
  <si>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</si>
  <si>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</si>
  <si>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</si>
  <si>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</si>
  <si>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</si>
  <si>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</si>
  <si>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</si>
  <si>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</si>
  <si>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</si>
  <si>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</si>
  <si>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</si>
  <si>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</si>
  <si>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</si>
  <si>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</si>
  <si>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</si>
  <si>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</si>
  <si>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</si>
  <si>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</si>
  <si>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</si>
  <si>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</si>
  <si>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</si>
  <si>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</si>
  <si>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</si>
  <si>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</si>
  <si>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</si>
  <si>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</si>
  <si>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</si>
  <si>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</si>
  <si>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</si>
  <si>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</si>
  <si>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</si>
  <si>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</si>
  <si>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</si>
  <si>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</si>
  <si>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</si>
  <si>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</si>
  <si>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</si>
  <si>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</si>
  <si>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</si>
  <si>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</si>
  <si>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</si>
  <si>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</si>
  <si>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</si>
  <si>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</si>
  <si>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</si>
  <si>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</si>
  <si>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</si>
  <si>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</si>
  <si>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</si>
  <si>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</si>
  <si>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</si>
  <si>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</si>
  <si>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</si>
  <si>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</si>
  <si>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</si>
  <si>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</si>
  <si>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</si>
  <si>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</si>
  <si>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</si>
  <si>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</si>
  <si>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</si>
  <si>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</si>
  <si>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</si>
  <si>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</si>
  <si>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</si>
  <si>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</si>
  <si>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</si>
  <si>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</si>
  <si>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</si>
  <si>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</si>
  <si>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</si>
  <si>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</si>
  <si>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</si>
  <si>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</si>
  <si>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</si>
  <si>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</si>
  <si>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</si>
  <si>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</si>
  <si>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</si>
  <si>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</si>
  <si>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</si>
  <si>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</si>
  <si>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</si>
  <si>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</si>
  <si>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</si>
  <si>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</si>
  <si>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</si>
  <si>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</si>
  <si>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</si>
  <si>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</si>
  <si>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</si>
  <si>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</si>
  <si>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</si>
  <si>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</si>
  <si>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</si>
  <si>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</si>
  <si>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</si>
  <si>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</si>
  <si>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</si>
  <si>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</si>
  <si>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</si>
  <si>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</si>
  <si>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</si>
  <si>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</si>
  <si>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</si>
  <si>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</si>
  <si>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</si>
  <si>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</si>
  <si>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</si>
  <si>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</si>
  <si>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</si>
  <si>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</si>
  <si>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</si>
  <si>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</si>
  <si>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</si>
  <si>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</si>
  <si>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</si>
  <si>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</si>
  <si>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</si>
  <si>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</si>
  <si>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</si>
  <si>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</si>
  <si>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</si>
  <si>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</si>
  <si>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</si>
  <si>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</si>
  <si>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</si>
  <si>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</si>
  <si>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</si>
  <si>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</si>
  <si>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</si>
  <si>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</si>
  <si>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</si>
  <si>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</si>
  <si>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</si>
  <si>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</si>
  <si>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</si>
  <si>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</si>
  <si>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</si>
  <si>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</si>
  <si>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</si>
  <si>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</si>
  <si>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</si>
  <si>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</si>
  <si>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</si>
  <si>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</si>
  <si>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</si>
  <si>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</si>
  <si>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</si>
  <si>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</si>
  <si>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</si>
  <si>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</si>
  <si>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</si>
  <si>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</si>
  <si>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</si>
  <si>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</si>
  <si>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</si>
  <si>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</si>
  <si>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</si>
  <si>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</si>
  <si>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</si>
  <si>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</si>
  <si>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</si>
  <si>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</si>
  <si>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</si>
  <si>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</si>
  <si>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</si>
  <si>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</si>
  <si>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</si>
  <si>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</si>
  <si>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</si>
  <si>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</si>
  <si>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</si>
  <si>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</si>
  <si>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</si>
  <si>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</si>
  <si>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</si>
  <si>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</si>
  <si>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</si>
  <si>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</si>
  <si>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</si>
  <si>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</si>
  <si>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</si>
  <si>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</si>
  <si>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</si>
  <si>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</si>
  <si>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</si>
  <si>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</si>
  <si>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</si>
  <si>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</si>
  <si>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</si>
  <si>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</si>
  <si>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</si>
  <si>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</si>
  <si>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</si>
  <si>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</si>
  <si>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</si>
  <si>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</si>
  <si>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</si>
  <si>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</si>
  <si>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</si>
  <si>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</si>
  <si>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</si>
  <si>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</si>
  <si>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</si>
  <si>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</si>
  <si>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</si>
  <si>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</si>
  <si>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</si>
  <si>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</si>
  <si>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</si>
  <si>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</si>
  <si>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</si>
  <si>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</si>
  <si>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</si>
  <si>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</si>
  <si>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</si>
  <si>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</si>
  <si>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</si>
  <si>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</si>
  <si>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</si>
  <si>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</si>
  <si>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</si>
  <si>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</si>
  <si>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</si>
  <si>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</si>
  <si>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</si>
  <si>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</si>
  <si>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</si>
  <si>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</si>
  <si>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</si>
  <si>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</si>
  <si>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</si>
  <si>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</si>
  <si>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</si>
  <si>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</si>
  <si>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</si>
  <si>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</si>
  <si>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</si>
  <si>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</si>
  <si>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</si>
  <si>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</si>
  <si>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</si>
  <si>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</si>
  <si>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</si>
  <si>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</si>
  <si>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</si>
  <si>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</si>
  <si>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</si>
  <si>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</si>
  <si>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</si>
  <si>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</si>
  <si>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</si>
  <si>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</si>
  <si>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</si>
  <si>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</si>
  <si>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</si>
  <si>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</si>
  <si>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</si>
  <si>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</si>
  <si>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</si>
  <si>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</si>
  <si>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</si>
  <si>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</si>
  <si>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</si>
  <si>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</si>
  <si>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</si>
  <si>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</si>
  <si>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</si>
  <si>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</si>
  <si>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</si>
  <si>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</si>
  <si>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</si>
  <si>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</si>
  <si>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</si>
  <si>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</si>
  <si>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</si>
  <si>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</si>
  <si>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</si>
  <si>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</si>
  <si>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</si>
  <si>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</si>
  <si>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</si>
  <si>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</si>
  <si>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</si>
  <si>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</si>
  <si>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</si>
  <si>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</si>
  <si>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</si>
  <si>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</si>
  <si>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</si>
  <si>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</si>
  <si>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</si>
  <si>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</si>
  <si>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</si>
  <si>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</si>
  <si>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</si>
  <si>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</si>
  <si>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</si>
  <si>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</si>
  <si>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</si>
  <si>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</si>
  <si>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</si>
  <si>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</si>
  <si>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</si>
  <si>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</si>
  <si>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</si>
  <si>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</si>
  <si>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</si>
  <si>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</si>
  <si>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</si>
  <si>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</si>
  <si>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</si>
  <si>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</si>
  <si>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</si>
  <si>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</si>
  <si>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</si>
  <si>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</si>
  <si>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</si>
  <si>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</si>
  <si>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</si>
  <si>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</si>
  <si>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</si>
  <si>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</si>
  <si>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</si>
  <si>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</si>
  <si>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</si>
  <si>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</si>
  <si>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</si>
  <si>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</si>
  <si>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</si>
  <si>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</si>
  <si>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</si>
  <si>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</si>
  <si>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</si>
  <si>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</si>
  <si>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</si>
  <si>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</si>
  <si>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</si>
  <si>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</si>
  <si>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</si>
  <si>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</si>
  <si>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</si>
  <si>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</si>
  <si>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</si>
  <si>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</si>
  <si>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</si>
  <si>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</si>
  <si>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</si>
  <si>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</si>
  <si>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</si>
  <si>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</si>
  <si>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</si>
  <si>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</si>
  <si>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</si>
  <si>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</si>
  <si>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</si>
  <si>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</si>
  <si>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</si>
  <si>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</si>
  <si>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</si>
  <si>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</si>
  <si>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</si>
  <si>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</si>
  <si>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</si>
  <si>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</si>
  <si>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</si>
  <si>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</si>
  <si>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</si>
  <si>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</si>
  <si>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</si>
  <si>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</si>
  <si>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</si>
  <si>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</si>
  <si>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</si>
  <si>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</si>
  <si>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</si>
  <si>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</si>
  <si>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</si>
  <si>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</si>
  <si>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</si>
  <si>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</si>
  <si>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</si>
  <si>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</si>
  <si>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</si>
  <si>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</si>
  <si>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</si>
  <si>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</si>
  <si>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</si>
  <si>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</si>
  <si>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</si>
  <si>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</si>
  <si>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</si>
  <si>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</si>
  <si>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</si>
  <si>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</si>
  <si>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</si>
  <si>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</si>
  <si>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</si>
  <si>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</si>
  <si>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</si>
  <si>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</si>
  <si>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</si>
  <si>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</si>
  <si>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</si>
  <si>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</si>
  <si>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</si>
  <si>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</si>
  <si>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</si>
  <si>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</si>
  <si>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</si>
  <si>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</si>
  <si>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</si>
  <si>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</si>
  <si>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</si>
  <si>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</si>
  <si>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</si>
  <si>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</si>
  <si>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</si>
  <si>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</si>
  <si>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</si>
  <si>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</si>
  <si>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</si>
  <si>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</si>
  <si>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</si>
  <si>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</si>
  <si>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</si>
  <si>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</si>
  <si>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</si>
  <si>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</si>
  <si>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</si>
  <si>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</si>
  <si>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</si>
  <si>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</si>
  <si>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</si>
  <si>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</si>
  <si>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</si>
  <si>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</si>
  <si>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</si>
  <si>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</si>
  <si>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</si>
  <si>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</si>
  <si>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</si>
  <si>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</si>
  <si>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</si>
  <si>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</si>
  <si>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</si>
  <si>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</si>
  <si>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</si>
  <si>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</si>
  <si>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</si>
  <si>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</si>
  <si>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</si>
  <si>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</si>
  <si>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</si>
  <si>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</si>
  <si>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</si>
  <si>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</si>
  <si>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</si>
  <si>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</si>
  <si>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</si>
  <si>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</si>
  <si>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</si>
  <si>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</si>
  <si>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</si>
  <si>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</si>
  <si>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</si>
  <si>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</si>
  <si>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</si>
  <si>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</si>
  <si>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</si>
  <si>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</si>
  <si>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</si>
  <si>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</si>
  <si>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</si>
  <si>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</si>
  <si>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</si>
  <si>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</si>
  <si>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</si>
  <si>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</si>
  <si>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</si>
  <si>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</si>
  <si>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</si>
  <si>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</si>
  <si>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</si>
  <si>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</si>
  <si>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</si>
  <si>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</si>
  <si>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</si>
  <si>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</si>
  <si>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</si>
  <si>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</si>
  <si>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</si>
  <si>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</si>
  <si>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</si>
  <si>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</si>
  <si>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</si>
  <si>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</si>
  <si>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</si>
  <si>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</si>
  <si>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</si>
  <si>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</si>
  <si>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</si>
  <si>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</si>
  <si>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</si>
  <si>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</si>
  <si>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</si>
  <si>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</si>
  <si>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</si>
  <si>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</si>
  <si>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</si>
  <si>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</si>
  <si>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</si>
  <si>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</si>
  <si>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</si>
  <si>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</si>
  <si>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</si>
  <si>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</si>
  <si>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</si>
  <si>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</si>
  <si>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</si>
  <si>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</si>
  <si>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</si>
  <si>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</si>
  <si>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</si>
  <si>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</si>
  <si>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</si>
  <si>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</si>
  <si>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</si>
  <si>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</si>
  <si>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</si>
  <si>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</si>
  <si>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</si>
  <si>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</si>
  <si>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</si>
  <si>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</si>
  <si>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</si>
  <si>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</si>
  <si>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</si>
  <si>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</si>
  <si>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</si>
  <si>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</si>
  <si>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</si>
  <si>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</si>
  <si>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</si>
  <si>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</si>
  <si>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</si>
  <si>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</si>
  <si>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</si>
  <si>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</si>
  <si>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</si>
  <si>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</si>
  <si>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</si>
  <si>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</si>
  <si>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</si>
  <si>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</si>
  <si>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</si>
  <si>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</si>
  <si>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</si>
  <si>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</si>
  <si>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</si>
  <si>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</si>
  <si>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</si>
  <si>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</si>
  <si>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</si>
  <si>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</si>
  <si>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</si>
  <si>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</si>
  <si>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</si>
  <si>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</si>
  <si>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</si>
  <si>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</si>
  <si>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</si>
  <si>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</si>
  <si>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</si>
  <si>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</si>
  <si>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</si>
  <si>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</si>
  <si>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</si>
  <si>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</si>
  <si>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</si>
  <si>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</si>
  <si>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</si>
  <si>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</si>
  <si>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</si>
  <si>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</si>
  <si>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</si>
  <si>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</si>
  <si>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</si>
  <si>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</si>
  <si>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</si>
  <si>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</si>
  <si>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</si>
  <si>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</si>
  <si>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</si>
  <si>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</si>
  <si>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</si>
  <si>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</si>
  <si>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</si>
  <si>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</si>
  <si>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</si>
  <si>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</si>
  <si>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</si>
  <si>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</si>
  <si>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</si>
  <si>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</si>
  <si>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</si>
  <si>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</si>
  <si>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</si>
  <si>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</si>
  <si>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</si>
  <si>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</si>
  <si>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</si>
  <si>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</si>
  <si>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</si>
  <si>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</si>
  <si>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</si>
  <si>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</si>
  <si>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</si>
  <si>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</si>
  <si>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</si>
  <si>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</si>
  <si>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</si>
  <si>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</si>
  <si>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</si>
  <si>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</si>
  <si>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</si>
  <si>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</si>
  <si>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</si>
  <si>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</si>
  <si>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</si>
  <si>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</si>
  <si>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</si>
  <si>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</si>
  <si>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</si>
  <si>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</si>
  <si>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</si>
  <si>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</si>
  <si>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</si>
  <si>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</si>
  <si>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</si>
  <si>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</si>
  <si>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</si>
  <si>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</si>
  <si>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</si>
  <si>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</si>
  <si>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</si>
  <si>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</si>
  <si>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</si>
  <si>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</si>
  <si>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</si>
  <si>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</si>
  <si>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</si>
  <si>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</si>
  <si>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</si>
  <si>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</si>
  <si>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</si>
  <si>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</si>
  <si>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</si>
  <si>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</si>
  <si>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</si>
  <si>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</si>
  <si>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</si>
  <si>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</si>
  <si>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</si>
  <si>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</si>
  <si>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</si>
  <si>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</si>
  <si>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</si>
  <si>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</si>
  <si>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</si>
  <si>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</si>
  <si>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</si>
  <si>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</si>
  <si>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</si>
  <si>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</si>
  <si>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</si>
  <si>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</si>
  <si>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</si>
  <si>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</si>
  <si>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</si>
  <si>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</si>
  <si>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</si>
  <si>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</si>
  <si>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</si>
  <si>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</si>
  <si>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</si>
  <si>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</si>
  <si>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</si>
  <si>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</si>
  <si>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</si>
  <si>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</si>
  <si>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</si>
  <si>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</si>
  <si>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</si>
  <si>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</si>
  <si>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</si>
  <si>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</si>
  <si>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</si>
  <si>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</si>
  <si>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</si>
  <si>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</si>
  <si>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</si>
  <si>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</si>
  <si>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</si>
  <si>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</si>
  <si>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</si>
  <si>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</si>
  <si>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</si>
  <si>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</si>
  <si>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</si>
  <si>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</si>
  <si>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</si>
  <si>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</si>
  <si>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</si>
  <si>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</si>
  <si>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</si>
  <si>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</si>
  <si>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</si>
  <si>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</si>
  <si>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</si>
  <si>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</si>
  <si>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</si>
  <si>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</si>
  <si>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</si>
  <si>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</si>
  <si>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</si>
  <si>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</si>
  <si>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</si>
  <si>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</si>
  <si>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</si>
  <si>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</si>
  <si>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</si>
  <si>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</si>
  <si>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</si>
  <si>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</si>
  <si>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</si>
  <si>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</si>
  <si>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</si>
  <si>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</si>
  <si>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</si>
  <si>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</si>
  <si>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</si>
  <si>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</si>
  <si>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</si>
  <si>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</si>
  <si>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</si>
  <si>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</si>
  <si>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</si>
  <si>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</si>
  <si>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</si>
  <si>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</si>
  <si>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</si>
  <si>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</si>
  <si>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</si>
  <si>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</si>
  <si>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</si>
  <si>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</si>
  <si>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</si>
  <si>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</si>
  <si>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</si>
  <si>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</si>
  <si>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</si>
  <si>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</si>
  <si>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</si>
  <si>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</si>
  <si>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</si>
  <si>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</si>
  <si>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</si>
  <si>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</si>
  <si>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</si>
  <si>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</si>
  <si>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</si>
  <si>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</si>
  <si>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</si>
  <si>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</si>
  <si>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</si>
  <si>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</si>
  <si>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</si>
  <si>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</si>
  <si>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</si>
  <si>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</si>
  <si>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</si>
  <si>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</si>
  <si>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</si>
  <si>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</si>
  <si>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</si>
  <si>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</si>
  <si>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</si>
  <si>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</si>
  <si>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</si>
  <si>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</si>
  <si>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</si>
  <si>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</si>
  <si>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</si>
  <si>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</si>
  <si>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</si>
  <si>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</si>
  <si>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</si>
  <si>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</si>
  <si>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</si>
  <si>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</si>
  <si>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</si>
  <si>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</si>
  <si>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</si>
  <si>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</si>
  <si>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</si>
  <si>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</si>
  <si>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</si>
  <si>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</si>
  <si>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</si>
  <si>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</si>
  <si>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</si>
  <si>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</si>
  <si>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</si>
  <si>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</si>
  <si>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</si>
  <si>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</si>
  <si>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</si>
  <si>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</si>
  <si>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</si>
  <si>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</si>
  <si>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</si>
  <si>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</si>
  <si>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</si>
  <si>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</si>
  <si>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</si>
  <si>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</si>
  <si>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</si>
  <si>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</si>
  <si>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</si>
  <si>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</si>
  <si>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</si>
  <si>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</si>
  <si>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</si>
  <si>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</si>
  <si>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</si>
  <si>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</si>
  <si>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</si>
  <si>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</si>
  <si>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</si>
  <si>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</si>
  <si>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</si>
  <si>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</si>
  <si>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</si>
  <si>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</si>
  <si>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</si>
  <si>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</si>
  <si>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</si>
  <si>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</si>
  <si>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</si>
  <si>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</si>
  <si>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</si>
  <si>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</si>
  <si>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</si>
  <si>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</si>
  <si>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</si>
  <si>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</si>
  <si>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</si>
  <si>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</si>
  <si>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</si>
  <si>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</si>
  <si>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</si>
  <si>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</si>
  <si>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</si>
  <si>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</si>
  <si>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</si>
  <si>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</si>
  <si>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</si>
  <si>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</si>
  <si>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</si>
  <si>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</si>
  <si>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</si>
  <si>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</si>
  <si>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</si>
  <si>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</si>
  <si>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</si>
  <si>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</si>
  <si>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</si>
  <si>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</si>
  <si>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</si>
  <si>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</si>
  <si>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</si>
  <si>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</si>
  <si>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</si>
  <si>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</si>
  <si>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</si>
  <si>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</si>
  <si>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</si>
  <si>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</si>
  <si>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</si>
  <si>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</si>
  <si>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</si>
  <si>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</si>
  <si>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</si>
  <si>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</si>
  <si>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</si>
  <si>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</si>
  <si>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</si>
  <si>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</si>
  <si>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</si>
  <si>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</si>
  <si>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</si>
  <si>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</si>
  <si>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</si>
  <si>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</si>
  <si>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</si>
  <si>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</si>
  <si>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</si>
  <si>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</si>
  <si>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</si>
  <si>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</si>
  <si>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</si>
  <si>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</si>
  <si>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</si>
  <si>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</si>
  <si>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</si>
  <si>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</si>
  <si>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</si>
  <si>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</si>
  <si>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</si>
  <si>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</si>
  <si>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</si>
  <si>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</si>
  <si>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</si>
  <si>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</si>
  <si>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</si>
  <si>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</si>
  <si>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</si>
  <si>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</si>
  <si>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</si>
  <si>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</si>
  <si>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</si>
  <si>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</si>
  <si>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</si>
  <si>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</si>
  <si>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</si>
  <si>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</si>
  <si>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</si>
  <si>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</si>
  <si>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</si>
  <si>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</si>
  <si>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</si>
  <si>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</si>
  <si>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</si>
  <si>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</si>
  <si>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</si>
  <si>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</si>
  <si>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</si>
  <si>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</si>
  <si>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</si>
  <si>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</si>
  <si>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</si>
  <si>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</si>
  <si>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</si>
  <si>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</si>
  <si>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</si>
  <si>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</si>
  <si>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</si>
  <si>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</si>
  <si>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</si>
  <si>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</si>
  <si>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</si>
  <si>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</si>
  <si>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</si>
  <si>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</si>
  <si>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</si>
  <si>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</si>
  <si>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</si>
  <si>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</si>
  <si>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</si>
  <si>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</si>
  <si>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</si>
  <si>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</si>
  <si>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</si>
  <si>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</si>
  <si>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</si>
  <si>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</si>
  <si>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</si>
  <si>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</si>
  <si>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</si>
  <si>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</si>
  <si>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</si>
  <si>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</si>
  <si>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</si>
  <si>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</si>
  <si>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</si>
  <si>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</si>
  <si>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</si>
  <si>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</si>
  <si>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</si>
  <si>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</si>
  <si>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</si>
  <si>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</si>
  <si>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</si>
  <si>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</si>
  <si>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</si>
  <si>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</si>
  <si>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</si>
  <si>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</si>
  <si>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</si>
  <si>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</si>
  <si>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</si>
  <si>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</si>
  <si>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</si>
  <si>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</si>
  <si>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</si>
  <si>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</si>
  <si>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</si>
  <si>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</si>
  <si>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</si>
  <si>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</si>
  <si>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</si>
  <si>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</si>
  <si>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</si>
  <si>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</si>
  <si>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</si>
  <si>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</si>
  <si>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</si>
  <si>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</si>
  <si>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</si>
  <si>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</si>
  <si>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</si>
  <si>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</si>
  <si>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</si>
  <si>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</si>
  <si>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</si>
  <si>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</si>
  <si>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</si>
  <si>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</si>
  <si>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</si>
  <si>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</si>
  <si>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</si>
  <si>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</si>
  <si>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</si>
  <si>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</si>
  <si>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</si>
  <si>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</si>
  <si>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</si>
  <si>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</si>
  <si>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</si>
  <si>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</si>
  <si>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</si>
  <si>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</si>
  <si>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</si>
  <si>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</si>
  <si>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</si>
  <si>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</si>
  <si>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</si>
  <si>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</si>
  <si>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</si>
  <si>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</si>
  <si>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</si>
  <si>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</si>
  <si>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</si>
  <si>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</si>
  <si>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</si>
  <si>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</si>
  <si>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</si>
  <si>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</si>
  <si>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</si>
  <si>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</si>
  <si>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</si>
  <si>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</si>
  <si>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</si>
  <si>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</si>
  <si>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</si>
  <si>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</si>
  <si>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</si>
  <si>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</si>
  <si>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</si>
  <si>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</si>
  <si>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</si>
  <si>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</si>
  <si>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</si>
  <si>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</si>
  <si>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</si>
  <si>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</si>
  <si>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</si>
  <si>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</si>
  <si>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</si>
  <si>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</si>
  <si>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</si>
  <si>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</si>
  <si>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</si>
  <si>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</si>
  <si>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</si>
  <si>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</si>
  <si>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</si>
  <si>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</si>
  <si>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</si>
  <si>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</si>
  <si>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</si>
  <si>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</si>
  <si>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</si>
  <si>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</si>
  <si>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</si>
  <si>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</si>
  <si>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</si>
  <si>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</si>
  <si>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</si>
  <si>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</si>
  <si>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</si>
  <si>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</si>
  <si>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</si>
  <si>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</si>
  <si>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</si>
  <si>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</si>
  <si>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</si>
  <si>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</si>
  <si>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</si>
  <si>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</si>
  <si>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</si>
  <si>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</si>
  <si>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</si>
  <si>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</si>
  <si>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</si>
  <si>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</si>
  <si>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</si>
  <si>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</si>
  <si>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</si>
  <si>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</si>
  <si>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</si>
  <si>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</si>
  <si>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</si>
  <si>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</si>
  <si>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</si>
  <si>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</si>
  <si>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</si>
  <si>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</si>
  <si>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</si>
  <si>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</si>
  <si>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</si>
  <si>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</si>
  <si>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</si>
  <si>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</si>
  <si>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</si>
  <si>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</si>
  <si>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</si>
  <si>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</si>
  <si>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</si>
  <si>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</si>
  <si>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</si>
  <si>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</si>
  <si>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</si>
  <si>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</si>
  <si>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</si>
  <si>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</si>
  <si>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</si>
  <si>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</si>
  <si>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</si>
  <si>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</si>
  <si>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</si>
  <si>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</si>
  <si>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</si>
  <si>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</si>
  <si>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</si>
  <si>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</si>
  <si>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</si>
  <si>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</si>
  <si>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</si>
  <si>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</si>
  <si>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</si>
  <si>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</si>
  <si>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</si>
  <si>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</si>
  <si>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</si>
  <si>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</si>
  <si>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</si>
  <si>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</si>
  <si>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</si>
  <si>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</si>
  <si>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</si>
  <si>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</si>
  <si>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</si>
  <si>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</si>
  <si>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</si>
  <si>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</si>
  <si>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</si>
  <si>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</si>
  <si>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</si>
  <si>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</si>
  <si>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</si>
  <si>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</si>
  <si>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</si>
  <si>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</si>
  <si>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</si>
  <si>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</si>
  <si>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</si>
  <si>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</si>
  <si>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</si>
  <si>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</si>
  <si>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</si>
  <si>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</si>
  <si>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</si>
  <si>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</si>
  <si>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</si>
  <si>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</si>
  <si>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</si>
  <si>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</si>
  <si>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</si>
  <si>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</si>
  <si>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</si>
  <si>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</si>
  <si>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</si>
  <si>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</si>
  <si>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</si>
  <si>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</si>
  <si>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</si>
  <si>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</si>
  <si>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</si>
  <si>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</si>
  <si>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</si>
  <si>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</si>
  <si>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</si>
  <si>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</si>
  <si>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</si>
  <si>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</si>
  <si>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</si>
  <si>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</si>
  <si>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</si>
  <si>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</si>
  <si>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</si>
  <si>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</si>
  <si>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</si>
  <si>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</si>
  <si>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</si>
  <si>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</si>
  <si>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</si>
  <si>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</si>
  <si>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</si>
  <si>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</si>
  <si>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</si>
  <si>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</si>
  <si>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</si>
  <si>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</si>
  <si>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</si>
  <si>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</si>
  <si>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</si>
  <si>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</si>
  <si>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</si>
  <si>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</si>
  <si>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</si>
  <si>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</si>
  <si>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</si>
  <si>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</si>
  <si>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</si>
  <si>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</si>
  <si>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</si>
  <si>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</si>
  <si>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</si>
  <si>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</si>
  <si>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</si>
  <si>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</si>
  <si>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</si>
  <si>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</si>
  <si>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</si>
  <si>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</si>
  <si>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</si>
  <si>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</si>
  <si>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</si>
  <si>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</si>
  <si>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</si>
  <si>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</si>
  <si>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</si>
  <si>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</si>
  <si>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</si>
  <si>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</si>
  <si>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</si>
  <si>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</si>
  <si>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</si>
  <si>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</si>
  <si>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</si>
  <si>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</si>
  <si>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</si>
  <si>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</si>
  <si>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</si>
  <si>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</si>
  <si>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</si>
  <si>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</si>
  <si>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</si>
  <si>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</si>
  <si>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</si>
  <si>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</si>
  <si>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</si>
  <si>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</si>
  <si>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</si>
  <si>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</si>
  <si>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</si>
  <si>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</si>
  <si>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</si>
  <si>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</si>
  <si>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</si>
  <si>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</si>
  <si>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</si>
  <si>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</si>
  <si>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</si>
  <si>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</si>
  <si>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</si>
  <si>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</si>
  <si>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</si>
  <si>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</si>
  <si>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</si>
  <si>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</si>
  <si>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</si>
  <si>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</si>
  <si>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</si>
  <si>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</si>
  <si>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</si>
  <si>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</si>
  <si>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</si>
  <si>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</si>
  <si>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</si>
  <si>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</si>
  <si>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</si>
  <si>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</si>
  <si>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</si>
  <si>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</si>
  <si>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</si>
  <si>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</si>
  <si>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</si>
  <si>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</si>
  <si>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</si>
  <si>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</si>
  <si>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</si>
  <si>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</si>
  <si>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</si>
  <si>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</si>
  <si>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</si>
  <si>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</si>
  <si>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</si>
  <si>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</si>
  <si>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</si>
  <si>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</si>
  <si>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</si>
  <si>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</si>
  <si>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</si>
  <si>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</si>
  <si>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</si>
  <si>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</si>
  <si>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</si>
  <si>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</si>
  <si>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</si>
  <si>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</si>
  <si>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</si>
  <si>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</si>
  <si>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</si>
  <si>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</si>
  <si>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</si>
  <si>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</si>
  <si>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</si>
  <si>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</si>
  <si>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</si>
  <si>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</si>
  <si>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</si>
  <si>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</si>
  <si>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</si>
  <si>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</si>
  <si>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</si>
  <si>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</si>
  <si>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</si>
  <si>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</si>
  <si>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</si>
  <si>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</si>
  <si>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</si>
  <si>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</si>
  <si>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</si>
  <si>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</si>
  <si>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</si>
  <si>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</si>
  <si>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</si>
  <si>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</si>
  <si>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</si>
  <si>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</si>
  <si>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</si>
  <si>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</si>
  <si>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</si>
  <si>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</si>
  <si>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</si>
  <si>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</si>
  <si>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</si>
  <si>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</si>
  <si>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</si>
  <si>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</si>
  <si>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</si>
  <si>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</si>
  <si>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</si>
  <si>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</si>
  <si>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</si>
  <si>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</si>
  <si>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</si>
  <si>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</si>
  <si>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</si>
  <si>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</si>
  <si>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</si>
  <si>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</si>
  <si>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</si>
  <si>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</si>
  <si>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</si>
  <si>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</si>
  <si>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</si>
  <si>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</si>
  <si>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</si>
  <si>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</si>
  <si>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</si>
  <si>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</si>
  <si>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</si>
  <si>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</si>
  <si>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</si>
  <si>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</si>
  <si>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</si>
  <si>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</si>
  <si>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</si>
  <si>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</si>
  <si>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</si>
  <si>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</si>
  <si>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</si>
  <si>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</si>
  <si>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</si>
  <si>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</si>
  <si>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</si>
  <si>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</si>
  <si>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</si>
  <si>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</si>
  <si>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</si>
  <si>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</si>
  <si>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</si>
  <si>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</si>
  <si>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</si>
  <si>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</si>
  <si>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</si>
  <si>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</si>
  <si>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</si>
  <si>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</si>
  <si>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</si>
  <si>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</si>
  <si>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</si>
  <si>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</si>
  <si>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</si>
  <si>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</si>
  <si>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</si>
  <si>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</si>
  <si>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</si>
  <si>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</si>
  <si>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</si>
  <si>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</si>
  <si>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</si>
  <si>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</si>
  <si>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</si>
  <si>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</si>
  <si>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</si>
  <si>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</si>
  <si>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</si>
  <si>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</si>
  <si>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</si>
  <si>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</si>
  <si>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</si>
  <si>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</si>
  <si>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</si>
  <si>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</si>
  <si>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</si>
  <si>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</si>
  <si>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</si>
  <si>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</si>
  <si>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</si>
  <si>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</si>
  <si>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</si>
  <si>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</si>
  <si>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</si>
  <si>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</si>
  <si>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</si>
  <si>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</si>
  <si>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</si>
  <si>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</si>
  <si>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</si>
  <si>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</si>
  <si>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</si>
  <si>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</si>
  <si>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</si>
  <si>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</si>
  <si>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</si>
  <si>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</si>
  <si>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</si>
  <si>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</si>
  <si>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</si>
  <si>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</si>
  <si>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</si>
  <si>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</si>
  <si>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</si>
  <si>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</si>
  <si>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</si>
  <si>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</si>
  <si>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</si>
  <si>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</si>
  <si>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</si>
  <si>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</si>
  <si>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</si>
  <si>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</si>
  <si>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</si>
  <si>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</si>
  <si>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</si>
  <si>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</si>
  <si>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</si>
  <si>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</si>
  <si>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</si>
  <si>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</si>
  <si>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</si>
  <si>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</si>
  <si>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</si>
  <si>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</si>
  <si>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</si>
  <si>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</si>
  <si>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</si>
  <si>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</si>
  <si>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</si>
  <si>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</si>
  <si>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</si>
  <si>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</si>
  <si>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</si>
  <si>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</si>
  <si>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</si>
  <si>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</si>
  <si>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</si>
  <si>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</si>
  <si>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</si>
  <si>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</si>
  <si>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</si>
  <si>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</si>
  <si>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</si>
  <si>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</si>
  <si>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</si>
  <si>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</si>
  <si>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</si>
  <si>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</si>
  <si>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</si>
  <si>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</si>
  <si>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</si>
  <si>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</si>
  <si>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</si>
  <si>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</si>
  <si>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</si>
  <si>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</si>
  <si>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</si>
  <si>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</si>
  <si>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</si>
  <si>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</si>
  <si>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</si>
  <si>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</si>
  <si>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</si>
  <si>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</si>
  <si>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</si>
  <si>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</si>
  <si>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</si>
  <si>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</si>
  <si>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</si>
  <si>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</si>
  <si>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</si>
  <si>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</si>
  <si>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</si>
  <si>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</si>
  <si>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</si>
  <si>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</si>
  <si>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</si>
  <si>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</si>
  <si>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</si>
  <si>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</si>
  <si>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</si>
  <si>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</si>
  <si>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</si>
  <si>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</si>
  <si>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</si>
  <si>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</si>
  <si>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</si>
  <si>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</si>
  <si>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</si>
  <si>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</si>
  <si>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</si>
  <si>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</si>
  <si>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</si>
  <si>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</si>
  <si>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</si>
  <si>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</si>
  <si>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</si>
  <si>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</si>
  <si>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</si>
  <si>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</si>
  <si>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</si>
  <si>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</si>
  <si>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</si>
  <si>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</si>
  <si>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</si>
  <si>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</si>
  <si>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</si>
  <si>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</si>
  <si>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</si>
  <si>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</si>
  <si>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</si>
  <si>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</si>
  <si>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</si>
  <si>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</si>
  <si>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</si>
  <si>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</si>
  <si>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</si>
  <si>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</si>
  <si>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</si>
  <si>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</si>
  <si>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</si>
  <si>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</si>
  <si>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</si>
  <si>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</si>
  <si>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</si>
  <si>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</si>
  <si>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</si>
  <si>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</si>
  <si>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</si>
  <si>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</si>
  <si>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</si>
  <si>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</si>
  <si>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</si>
  <si>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</si>
  <si>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</si>
  <si>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</si>
  <si>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</si>
  <si>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</si>
  <si>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</si>
  <si>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</si>
  <si>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</si>
  <si>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</si>
  <si>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</si>
  <si>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</si>
  <si>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</si>
  <si>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</si>
  <si>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</si>
  <si>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</si>
  <si>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</si>
  <si>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</si>
  <si>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</si>
  <si>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</si>
  <si>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</si>
  <si>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</si>
  <si>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</si>
  <si>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</si>
  <si>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</si>
  <si>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</si>
  <si>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</si>
  <si>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</si>
  <si>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</si>
  <si>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</si>
  <si>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</si>
  <si>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</si>
  <si>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</si>
  <si>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</si>
  <si>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</si>
  <si>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</si>
  <si>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</si>
  <si>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</si>
  <si>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</si>
  <si>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</si>
  <si>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</si>
  <si>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</si>
  <si>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</si>
  <si>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</si>
  <si>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</si>
  <si>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</si>
  <si>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</si>
  <si>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</si>
  <si>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</si>
  <si>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</si>
  <si>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</si>
  <si>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</si>
  <si>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</si>
  <si>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</si>
  <si>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</si>
  <si>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</si>
  <si>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</si>
  <si>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</si>
  <si>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</si>
  <si>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</si>
  <si>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</si>
  <si>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</si>
  <si>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</si>
  <si>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</si>
  <si>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</si>
  <si>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</si>
  <si>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</si>
  <si>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</si>
  <si>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</si>
  <si>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</si>
  <si>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</si>
  <si>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</si>
  <si>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</si>
  <si>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</si>
  <si>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</si>
  <si>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</si>
  <si>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</si>
  <si>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</si>
  <si>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</si>
  <si>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</si>
  <si>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</si>
  <si>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</si>
  <si>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</si>
  <si>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</si>
  <si>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</si>
  <si>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</si>
  <si>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</si>
  <si>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</si>
  <si>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</si>
  <si>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</si>
  <si>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</si>
  <si>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</si>
  <si>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</si>
  <si>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</si>
  <si>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</si>
  <si>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</si>
  <si>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</si>
  <si>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</si>
  <si>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</si>
  <si>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</si>
  <si>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</si>
  <si>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</si>
  <si>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</si>
  <si>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</si>
  <si>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</si>
  <si>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</si>
  <si>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</si>
  <si>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</si>
  <si>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</si>
  <si>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</si>
  <si>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</si>
  <si>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</si>
  <si>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</si>
  <si>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</si>
  <si>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</si>
  <si>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</si>
  <si>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</si>
  <si>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</si>
  <si>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</si>
  <si>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</si>
  <si>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</si>
  <si>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</si>
  <si>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</si>
  <si>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</si>
  <si>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</si>
  <si>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</si>
  <si>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</si>
  <si>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</si>
  <si>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</si>
  <si>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</si>
  <si>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</si>
  <si>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</si>
  <si>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</si>
  <si>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</si>
  <si>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</si>
  <si>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</si>
  <si>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</si>
  <si>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</si>
  <si>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</si>
  <si>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</si>
  <si>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</si>
  <si>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</si>
  <si>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</si>
  <si>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</si>
  <si>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</si>
  <si>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</si>
  <si>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</si>
  <si>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</si>
  <si>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</si>
  <si>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</si>
  <si>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</si>
  <si>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</si>
  <si>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</si>
  <si>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</si>
  <si>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</si>
  <si>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</si>
  <si>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</si>
  <si>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</si>
  <si>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</si>
  <si>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</si>
  <si>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</si>
  <si>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</si>
  <si>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</si>
  <si>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</si>
  <si>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</si>
  <si>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</si>
  <si>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</si>
  <si>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</si>
  <si>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</si>
  <si>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</si>
  <si>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</si>
  <si>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</si>
  <si>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</si>
  <si>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</si>
  <si>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</si>
  <si>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</si>
  <si>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</si>
  <si>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</si>
  <si>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</si>
  <si>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</si>
  <si>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</si>
  <si>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</si>
  <si>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</si>
  <si>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</si>
  <si>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</si>
  <si>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</si>
  <si>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</si>
  <si>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</si>
  <si>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</si>
  <si>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</si>
  <si>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</si>
  <si>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</si>
  <si>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</si>
  <si>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</si>
  <si>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</si>
  <si>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</si>
  <si>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</si>
  <si>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</si>
  <si>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</si>
  <si>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</si>
  <si>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</si>
  <si>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</si>
  <si>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</si>
  <si>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</si>
  <si>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</si>
  <si>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</si>
  <si>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</si>
  <si>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</si>
  <si>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</si>
  <si>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</si>
  <si>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</si>
  <si>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</si>
  <si>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</si>
  <si>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</si>
  <si>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</si>
  <si>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</si>
  <si>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</si>
  <si>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</si>
  <si>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</si>
  <si>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</si>
  <si>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</si>
  <si>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</si>
  <si>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</si>
  <si>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</si>
  <si>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</si>
  <si>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</si>
  <si>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</si>
  <si>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</si>
  <si>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</si>
  <si>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</si>
  <si>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</si>
  <si>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</si>
  <si>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</si>
  <si>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</si>
  <si>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</si>
  <si>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</si>
  <si>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</si>
  <si>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</si>
  <si>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</si>
  <si>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</si>
  <si>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</si>
  <si>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</si>
  <si>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</si>
  <si>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</si>
  <si>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</si>
  <si>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</si>
  <si>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</si>
  <si>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</si>
  <si>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</si>
  <si>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</si>
  <si>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</si>
  <si>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</si>
  <si>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</si>
  <si>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</si>
  <si>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</si>
  <si>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</si>
  <si>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</si>
  <si>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</si>
  <si>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</si>
  <si>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</si>
  <si>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</si>
  <si>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</si>
  <si>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</si>
  <si>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</si>
  <si>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</si>
  <si>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</si>
  <si>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</si>
  <si>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</si>
  <si>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</si>
  <si>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</si>
  <si>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</si>
  <si>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</si>
  <si>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</si>
  <si>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</si>
  <si>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</si>
  <si>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</si>
  <si>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</si>
  <si>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</si>
  <si>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</si>
  <si>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</si>
  <si>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</si>
  <si>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</si>
  <si>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</si>
  <si>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</si>
  <si>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</si>
  <si>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</si>
  <si>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</si>
  <si>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</si>
  <si>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</si>
  <si>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</si>
  <si>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</si>
  <si>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</si>
  <si>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</si>
  <si>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</si>
  <si>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</si>
  <si>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</si>
  <si>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</si>
  <si>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</si>
  <si>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</si>
  <si>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</si>
  <si>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</si>
  <si>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</si>
  <si>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</si>
  <si>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</si>
  <si>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</si>
  <si>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</si>
  <si>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</si>
  <si>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</si>
  <si>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</si>
  <si>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</si>
  <si>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</si>
  <si>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</si>
  <si>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</si>
  <si>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</si>
  <si>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</si>
  <si>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</si>
  <si>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</si>
  <si>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</si>
  <si>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</si>
  <si>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</si>
  <si>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</si>
  <si>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</si>
  <si>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</si>
  <si>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</si>
  <si>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</si>
  <si>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</si>
  <si>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</si>
  <si>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</si>
  <si>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</si>
  <si>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</si>
  <si>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</si>
  <si>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</si>
  <si>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</si>
  <si>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</si>
  <si>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</si>
  <si>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</si>
  <si>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</si>
  <si>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</si>
  <si>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</si>
  <si>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</si>
  <si>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</si>
  <si>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</si>
  <si>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</si>
  <si>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</si>
  <si>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</si>
  <si>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</si>
  <si>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</si>
  <si>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</si>
  <si>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</si>
  <si>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</si>
  <si>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</si>
  <si>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</si>
  <si>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</si>
  <si>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</si>
  <si>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</si>
  <si>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</si>
  <si>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</si>
  <si>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</si>
  <si>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</si>
  <si>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</si>
  <si>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</si>
  <si>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</si>
  <si>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</si>
  <si>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</si>
  <si>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</si>
  <si>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</si>
  <si>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</si>
  <si>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</si>
  <si>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</si>
  <si>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</si>
  <si>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</si>
  <si>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</si>
  <si>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</si>
  <si>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</si>
  <si>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</si>
  <si>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</si>
  <si>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</si>
  <si>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</si>
  <si>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</si>
  <si>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</si>
  <si>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</si>
  <si>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</si>
  <si>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</si>
  <si>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</si>
  <si>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</si>
  <si>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</si>
  <si>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</si>
  <si>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</si>
  <si>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</si>
  <si>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</si>
  <si>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</si>
  <si>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</si>
  <si>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</si>
  <si>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</si>
  <si>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</si>
  <si>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</si>
  <si>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</si>
  <si>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</si>
  <si>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</si>
  <si>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</si>
  <si>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</si>
  <si>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</si>
  <si>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</si>
  <si>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</si>
  <si>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</si>
  <si>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</si>
  <si>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</si>
  <si>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</si>
  <si>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</si>
  <si>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</si>
  <si>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</si>
  <si>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</si>
  <si>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</si>
  <si>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</si>
  <si>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</si>
  <si>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</si>
  <si>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</si>
  <si>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</si>
  <si>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</si>
  <si>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</si>
  <si>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</si>
  <si>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</si>
  <si>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</si>
  <si>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</si>
  <si>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</si>
  <si>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</si>
  <si>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</si>
  <si>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</si>
  <si>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</si>
  <si>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</si>
  <si>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</si>
  <si>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</si>
  <si>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</si>
  <si>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</si>
  <si>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</si>
  <si>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</si>
  <si>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</si>
  <si>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</si>
  <si>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</si>
  <si>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</si>
  <si>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</si>
  <si>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</si>
  <si>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</si>
  <si>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</si>
  <si>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</si>
  <si>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</si>
  <si>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</si>
  <si>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</si>
  <si>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</si>
  <si>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</si>
  <si>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</si>
  <si>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</si>
  <si>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</si>
  <si>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</si>
  <si>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</si>
  <si>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</si>
  <si>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</si>
  <si>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</si>
  <si>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</si>
  <si>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</si>
  <si>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</si>
  <si>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</si>
  <si>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</si>
  <si>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</si>
  <si>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</si>
  <si>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</si>
  <si>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</si>
  <si>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</si>
  <si>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</si>
  <si>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</si>
  <si>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</si>
  <si>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</si>
  <si>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</si>
  <si>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</si>
  <si>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</si>
  <si>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</si>
  <si>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</si>
  <si>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</si>
  <si>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</si>
  <si>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</si>
  <si>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</si>
  <si>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</si>
  <si>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</si>
  <si>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</si>
  <si>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</si>
  <si>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</si>
  <si>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</si>
  <si>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</si>
  <si>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</si>
  <si>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</si>
  <si>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</si>
  <si>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</si>
  <si>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</si>
  <si>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</si>
  <si>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</si>
  <si>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</si>
  <si>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</si>
  <si>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</si>
  <si>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</si>
  <si>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</si>
  <si>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</si>
  <si>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</si>
  <si>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</si>
  <si>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</si>
  <si>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</si>
  <si>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</si>
  <si>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</si>
  <si>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</si>
  <si>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</si>
  <si>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</si>
  <si>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</si>
  <si>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</si>
  <si>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</si>
  <si>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</si>
  <si>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</si>
  <si>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</si>
  <si>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</si>
  <si>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</si>
  <si>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</si>
  <si>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</si>
  <si>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</si>
  <si>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</si>
  <si>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</si>
  <si>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</si>
  <si>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</si>
  <si>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</si>
  <si>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</si>
  <si>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</si>
  <si>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</si>
  <si>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</si>
  <si>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</si>
  <si>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</si>
  <si>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</si>
  <si>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</si>
  <si>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</si>
  <si>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</si>
  <si>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</si>
  <si>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</si>
  <si>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</si>
  <si>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</si>
  <si>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</si>
  <si>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</si>
  <si>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</si>
  <si>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</si>
  <si>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</si>
  <si>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</si>
  <si>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</si>
  <si>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</si>
  <si>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</si>
  <si>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</si>
  <si>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</si>
  <si>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</si>
  <si>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</si>
  <si>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</si>
  <si>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</si>
  <si>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</si>
  <si>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</si>
  <si>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</si>
  <si>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</si>
  <si>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</si>
  <si>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</si>
  <si>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</si>
  <si>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</si>
  <si>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</si>
  <si>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</si>
  <si>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</si>
  <si>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</si>
  <si>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</si>
  <si>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</si>
  <si>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</si>
  <si>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</si>
  <si>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</si>
  <si>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</si>
  <si>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</si>
  <si>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</si>
  <si>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</si>
  <si>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</si>
  <si>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</si>
  <si>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</si>
  <si>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</si>
  <si>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</si>
  <si>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</si>
  <si>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</si>
  <si>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</si>
  <si>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</si>
  <si>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</si>
  <si>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</si>
  <si>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</si>
  <si>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</si>
  <si>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</si>
  <si>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</si>
  <si>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</si>
  <si>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</si>
  <si>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</si>
  <si>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</si>
  <si>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</si>
  <si>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</si>
  <si>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</si>
  <si>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</si>
  <si>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</si>
  <si>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</si>
  <si>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</si>
  <si>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</si>
  <si>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</si>
  <si>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</si>
  <si>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</si>
  <si>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</si>
  <si>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</si>
  <si>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</si>
  <si>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</si>
  <si>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</si>
  <si>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</si>
  <si>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</si>
  <si>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</si>
  <si>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</si>
  <si>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</si>
  <si>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</si>
  <si>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</si>
  <si>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</si>
  <si>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</si>
  <si>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</si>
  <si>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</si>
  <si>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</si>
  <si>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</si>
  <si>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</si>
  <si>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</si>
  <si>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</si>
  <si>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</si>
  <si>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</si>
  <si>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</si>
  <si>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</si>
  <si>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</si>
  <si>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</si>
  <si>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</si>
  <si>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</si>
  <si>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</si>
  <si>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</si>
  <si>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</si>
  <si>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</si>
  <si>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</si>
  <si>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</si>
  <si>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</si>
  <si>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</si>
  <si>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</si>
  <si>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</si>
  <si>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</si>
  <si>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</si>
  <si>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</si>
  <si>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</si>
  <si>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</si>
  <si>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</si>
  <si>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</si>
  <si>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</si>
  <si>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</si>
  <si>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</si>
  <si>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</si>
  <si>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</si>
  <si>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</si>
  <si>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</si>
  <si>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</si>
  <si>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</si>
  <si>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</si>
  <si>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</si>
  <si>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</si>
  <si>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</si>
  <si>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</si>
  <si>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</si>
  <si>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</si>
  <si>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</si>
  <si>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</si>
  <si>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</si>
  <si>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</si>
  <si>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</si>
  <si>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</si>
  <si>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</si>
  <si>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</si>
  <si>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</si>
  <si>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</si>
  <si>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</si>
  <si>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</si>
  <si>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</si>
  <si>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</si>
  <si>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</si>
  <si>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</si>
  <si>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</si>
  <si>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</si>
  <si>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</si>
  <si>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</si>
  <si>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</si>
  <si>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</si>
  <si>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</si>
  <si>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</si>
  <si>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</si>
  <si>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</si>
  <si>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</si>
  <si>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</si>
  <si>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</si>
  <si>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</si>
  <si>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</si>
  <si>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</si>
  <si>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</si>
  <si>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</si>
  <si>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</si>
  <si>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</si>
  <si>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</si>
  <si>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</si>
  <si>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</si>
  <si>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</si>
  <si>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</si>
  <si>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</si>
  <si>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</si>
  <si>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</si>
  <si>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</si>
  <si>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</si>
  <si>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</si>
  <si>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</si>
  <si>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</si>
  <si>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</si>
  <si>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</si>
  <si>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</si>
  <si>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</si>
  <si>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</si>
  <si>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</si>
  <si>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</si>
  <si>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</si>
  <si>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</si>
  <si>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</si>
  <si>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</si>
  <si>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</si>
  <si>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</si>
  <si>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</si>
  <si>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</si>
  <si>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</si>
  <si>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</si>
  <si>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</si>
  <si>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</si>
  <si>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</si>
  <si>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</si>
  <si>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</si>
  <si>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</si>
  <si>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</si>
  <si>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</si>
  <si>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</si>
  <si>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</si>
  <si>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</si>
  <si>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</si>
  <si>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</si>
  <si>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</si>
  <si>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</si>
  <si>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</si>
  <si>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</si>
  <si>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</si>
  <si>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</si>
  <si>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</si>
  <si>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</si>
  <si>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</si>
  <si>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</si>
  <si>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</si>
  <si>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</si>
  <si>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</si>
  <si>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</si>
  <si>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</si>
  <si>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</si>
  <si>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</si>
  <si>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</si>
  <si>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</si>
  <si>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</si>
  <si>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</si>
  <si>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</si>
  <si>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</si>
  <si>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</si>
  <si>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</si>
  <si>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</si>
  <si>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</si>
  <si>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</si>
  <si>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</si>
  <si>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</si>
  <si>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</si>
  <si>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</si>
  <si>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</si>
  <si>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</si>
  <si>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</si>
  <si>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</si>
  <si>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</si>
  <si>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</si>
  <si>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</si>
  <si>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</si>
  <si>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</si>
  <si>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</si>
  <si>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</si>
  <si>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</si>
  <si>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</si>
  <si>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</si>
  <si>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</si>
  <si>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</si>
  <si>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</si>
  <si>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</si>
  <si>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</si>
  <si>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</si>
  <si>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</si>
  <si>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</si>
  <si>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</si>
  <si>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</si>
  <si>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</si>
  <si>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</si>
  <si>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</si>
  <si>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</si>
  <si>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</si>
  <si>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</si>
  <si>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</si>
  <si>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</si>
  <si>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</si>
  <si>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</si>
  <si>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</si>
  <si>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</si>
  <si>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</si>
  <si>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</si>
  <si>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</si>
  <si>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</si>
  <si>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</si>
  <si>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</si>
  <si>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</si>
  <si>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</si>
  <si>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</si>
  <si>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</si>
  <si>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</si>
  <si>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</si>
  <si>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</si>
  <si>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</si>
  <si>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</si>
  <si>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</si>
  <si>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</si>
  <si>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</si>
  <si>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</si>
  <si>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</si>
  <si>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</si>
  <si>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</si>
  <si>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</si>
  <si>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</si>
  <si>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</si>
  <si>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</si>
  <si>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</si>
  <si>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</si>
  <si>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</si>
  <si>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</si>
  <si>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</si>
  <si>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</si>
  <si>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</si>
  <si>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</si>
  <si>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</si>
  <si>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</si>
  <si>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</si>
  <si>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</si>
  <si>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</si>
  <si>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</si>
  <si>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</si>
  <si>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</si>
  <si>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</si>
  <si>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</si>
  <si>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</si>
  <si>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</si>
  <si>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</si>
  <si>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</si>
  <si>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</si>
  <si>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</si>
  <si>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</si>
  <si>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</si>
  <si>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</si>
  <si>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</si>
  <si>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</si>
  <si>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</si>
  <si>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</si>
  <si>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</si>
  <si>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</si>
  <si>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</si>
  <si>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</si>
  <si>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</si>
  <si>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</si>
  <si>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</si>
  <si>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</si>
  <si>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</si>
  <si>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</si>
  <si>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</si>
  <si>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</si>
  <si>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</si>
  <si>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</si>
  <si>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</si>
  <si>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</si>
  <si>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</si>
  <si>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</si>
  <si>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</si>
  <si>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</si>
  <si>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</si>
  <si>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</si>
  <si>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</si>
  <si>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</si>
  <si>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</si>
  <si>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</si>
  <si>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</si>
  <si>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</si>
  <si>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</si>
  <si>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</si>
  <si>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</si>
  <si>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</si>
  <si>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</si>
  <si>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</si>
  <si>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</si>
  <si>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</si>
  <si>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</si>
  <si>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</si>
  <si>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</si>
  <si>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</si>
  <si>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</si>
  <si>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</si>
  <si>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</si>
  <si>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</si>
  <si>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</si>
  <si>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</si>
  <si>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</si>
  <si>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</si>
  <si>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</si>
  <si>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</si>
  <si>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</si>
  <si>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</si>
  <si>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</si>
  <si>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</si>
  <si>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</si>
  <si>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</si>
  <si>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</si>
  <si>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</si>
  <si>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</si>
  <si>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</si>
  <si>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</si>
  <si>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</si>
  <si>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</si>
  <si>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</si>
  <si>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</si>
  <si>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</si>
  <si>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</si>
  <si>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</si>
  <si>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</si>
  <si>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</si>
  <si>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</si>
  <si>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</si>
  <si>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</si>
  <si>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</si>
  <si>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</si>
  <si>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</si>
  <si>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</si>
  <si>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</si>
  <si>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</si>
  <si>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</si>
  <si>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</si>
  <si>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</si>
  <si>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</si>
  <si>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</si>
  <si>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</si>
  <si>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</si>
  <si>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</si>
  <si>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</si>
  <si>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</si>
  <si>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</si>
  <si>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</si>
  <si>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</si>
  <si>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</si>
  <si>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</si>
  <si>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</si>
  <si>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</si>
  <si>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</si>
  <si>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</si>
  <si>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</si>
  <si>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</si>
  <si>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</si>
  <si>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</si>
  <si>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</si>
  <si>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</si>
  <si>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</si>
  <si>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</si>
  <si>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</si>
  <si>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</si>
  <si>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</si>
  <si>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</si>
  <si>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</si>
  <si>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</si>
  <si>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</si>
  <si>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</si>
  <si>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</si>
  <si>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</si>
  <si>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</si>
  <si>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</si>
  <si>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</si>
  <si>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</si>
  <si>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</si>
  <si>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</si>
  <si>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</si>
  <si>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</si>
  <si>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</si>
  <si>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</si>
  <si>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</si>
  <si>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</si>
  <si>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</si>
  <si>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</si>
  <si>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</si>
  <si>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</si>
  <si>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</si>
  <si>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</si>
  <si>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</si>
  <si>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</si>
  <si>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</si>
  <si>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</si>
  <si>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</si>
  <si>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</si>
  <si>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</si>
  <si>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</si>
  <si>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</si>
  <si>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</si>
  <si>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</si>
  <si>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</si>
  <si>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</si>
  <si>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</si>
  <si>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</si>
  <si>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</si>
  <si>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</si>
  <si>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</si>
  <si>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</si>
  <si>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</si>
  <si>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</si>
  <si>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</si>
  <si>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</si>
  <si>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</si>
  <si>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</si>
  <si>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</si>
  <si>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</si>
  <si>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</si>
  <si>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</si>
  <si>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</si>
  <si>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</si>
  <si>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</si>
  <si>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</si>
  <si>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</si>
  <si>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</si>
  <si>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</si>
  <si>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</si>
  <si>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</si>
  <si>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</si>
  <si>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</si>
  <si>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</si>
  <si>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</si>
  <si>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</si>
  <si>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</si>
  <si>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</si>
  <si>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</si>
  <si>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</si>
  <si>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</si>
  <si>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</si>
  <si>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</si>
  <si>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</si>
  <si>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</si>
  <si>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</si>
  <si>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</si>
  <si>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</si>
  <si>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</si>
  <si>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</si>
  <si>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</si>
  <si>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</si>
  <si>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</si>
  <si>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</si>
  <si>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</si>
  <si>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</si>
  <si>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</si>
  <si>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</si>
  <si>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</si>
  <si>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</si>
  <si>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</si>
  <si>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</si>
  <si>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</si>
  <si>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</si>
  <si>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</si>
  <si>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</si>
  <si>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</si>
  <si>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</si>
  <si>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</si>
  <si>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</si>
  <si>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</si>
  <si>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</si>
  <si>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</si>
  <si>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</si>
  <si>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</si>
  <si>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</si>
  <si>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</si>
  <si>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</si>
  <si>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</si>
  <si>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</si>
  <si>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</si>
  <si>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</si>
  <si>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</si>
  <si>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</si>
  <si>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</si>
  <si>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</si>
  <si>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</si>
  <si>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</si>
  <si>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</si>
  <si>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</si>
  <si>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</si>
  <si>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</si>
  <si>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</si>
  <si>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</si>
  <si>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</si>
  <si>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</si>
  <si>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</si>
  <si>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</si>
  <si>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</si>
  <si>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</si>
  <si>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</si>
  <si>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</si>
  <si>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</si>
  <si>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</si>
  <si>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</si>
  <si>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</si>
  <si>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</si>
  <si>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</si>
  <si>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</si>
  <si>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</si>
  <si>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</si>
  <si>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</si>
  <si>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</si>
  <si>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</si>
  <si>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</si>
  <si>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</si>
  <si>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</si>
  <si>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</si>
  <si>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</si>
  <si>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</si>
  <si>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</si>
  <si>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</si>
  <si>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</si>
  <si>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</si>
  <si>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</si>
  <si>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</si>
  <si>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</si>
  <si>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</si>
  <si>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</si>
  <si>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</si>
  <si>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</si>
  <si>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</si>
  <si>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</si>
  <si>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</si>
  <si>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</si>
  <si>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</si>
  <si>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</si>
  <si>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</si>
  <si>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</si>
  <si>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</si>
  <si>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</si>
  <si>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</si>
  <si>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</si>
  <si>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</si>
  <si>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</si>
  <si>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</si>
  <si>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</si>
  <si>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</si>
  <si>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</si>
  <si>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</si>
  <si>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</si>
  <si>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</si>
  <si>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</si>
  <si>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</si>
  <si>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</si>
  <si>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</si>
  <si>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</si>
  <si>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</si>
  <si>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</si>
  <si>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</si>
  <si>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</si>
  <si>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</si>
  <si>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</si>
  <si>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</si>
  <si>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</si>
  <si>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</si>
  <si>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</si>
  <si>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</si>
  <si>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</si>
  <si>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</si>
  <si>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</si>
  <si>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</si>
  <si>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</si>
  <si>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</si>
  <si>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</si>
  <si>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</si>
  <si>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</si>
  <si>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</si>
  <si>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</si>
  <si>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</si>
  <si>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</si>
  <si>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</si>
  <si>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</si>
  <si>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</si>
  <si>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</si>
  <si>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</si>
  <si>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</si>
  <si>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</si>
  <si>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</si>
  <si>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</si>
  <si>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</si>
  <si>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</si>
  <si>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</si>
  <si>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</si>
  <si>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</si>
  <si>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</si>
  <si>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</si>
  <si>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</si>
  <si>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</si>
  <si>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</si>
  <si>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</si>
  <si>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</si>
  <si>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</si>
  <si>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</si>
  <si>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</si>
  <si>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</si>
  <si>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</si>
  <si>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</si>
  <si>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</si>
  <si>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</si>
  <si>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</si>
  <si>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</si>
  <si>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</si>
  <si>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</si>
  <si>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</si>
  <si>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</si>
  <si>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</si>
  <si>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</si>
  <si>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</si>
  <si>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</si>
  <si>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</si>
  <si>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</si>
  <si>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</si>
  <si>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</si>
  <si>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</si>
  <si>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</si>
  <si>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</si>
  <si>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</si>
  <si>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</si>
  <si>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</si>
  <si>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</si>
  <si>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</si>
  <si>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</si>
  <si>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</si>
  <si>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</si>
  <si>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</si>
  <si>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</si>
  <si>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</si>
  <si>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</si>
  <si>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</si>
  <si>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</si>
  <si>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</si>
  <si>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</si>
  <si>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</si>
  <si>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</si>
  <si>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</si>
  <si>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</si>
  <si>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</si>
  <si>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</si>
  <si>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</si>
  <si>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</si>
  <si>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</si>
  <si>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</si>
  <si>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</si>
  <si>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</si>
  <si>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</si>
  <si>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</si>
  <si>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</si>
  <si>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</si>
  <si>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</si>
  <si>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</si>
  <si>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</si>
  <si>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</si>
  <si>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</si>
  <si>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</si>
  <si>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</si>
  <si>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</si>
  <si>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</si>
  <si>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</si>
  <si>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</si>
  <si>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</si>
  <si>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</si>
  <si>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</si>
  <si>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</si>
  <si>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</si>
  <si>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</si>
  <si>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</si>
  <si>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</si>
  <si>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</si>
  <si>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</si>
  <si>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</si>
  <si>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</si>
  <si>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</si>
  <si>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</si>
  <si>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</si>
  <si>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</si>
  <si>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</si>
  <si>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</si>
  <si>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</si>
  <si>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</si>
  <si>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</si>
  <si>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</si>
  <si>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</si>
  <si>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</si>
  <si>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</si>
  <si>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</si>
  <si>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</si>
  <si>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</si>
  <si>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</si>
  <si>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</si>
  <si>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</si>
  <si>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</si>
  <si>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</si>
  <si>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</si>
  <si>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</si>
  <si>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</si>
  <si>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</si>
  <si>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</si>
  <si>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</si>
  <si>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</si>
  <si>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</si>
  <si>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</si>
  <si>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</si>
  <si>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</si>
  <si>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</si>
  <si>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</si>
  <si>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</si>
  <si>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</si>
  <si>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</si>
  <si>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</si>
  <si>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</si>
  <si>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</si>
  <si>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</si>
  <si>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</si>
  <si>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</si>
  <si>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</si>
  <si>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</si>
  <si>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</si>
  <si>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</si>
  <si>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</si>
  <si>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</si>
  <si>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</si>
  <si>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</si>
  <si>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</si>
  <si>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</si>
  <si>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</si>
  <si>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</si>
  <si>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</si>
  <si>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</si>
  <si>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</si>
  <si>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</si>
  <si>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</si>
  <si>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</si>
  <si>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</si>
  <si>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</si>
  <si>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</si>
  <si>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</si>
  <si>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</si>
  <si>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</si>
  <si>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</si>
  <si>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</si>
  <si>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</si>
  <si>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</si>
  <si>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</si>
  <si>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</si>
  <si>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</si>
  <si>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</si>
  <si>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</si>
  <si>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</si>
  <si>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</si>
  <si>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</si>
  <si>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</si>
  <si>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</si>
  <si>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</si>
  <si>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</si>
  <si>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</si>
  <si>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</si>
  <si>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</si>
  <si>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</si>
  <si>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</si>
  <si>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</si>
  <si>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</si>
  <si>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</si>
  <si>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</si>
  <si>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</si>
  <si>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</si>
  <si>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</si>
  <si>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</si>
  <si>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</si>
  <si>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</si>
  <si>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</si>
  <si>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</si>
  <si>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</si>
  <si>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</si>
  <si>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</si>
  <si>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</si>
  <si>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</si>
  <si>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</si>
  <si>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</si>
  <si>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</si>
  <si>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</si>
  <si>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</si>
  <si>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</si>
  <si>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</si>
  <si>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</si>
  <si>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</si>
  <si>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</si>
  <si>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</si>
  <si>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</si>
  <si>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</si>
  <si>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</si>
  <si>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</si>
  <si>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</si>
  <si>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</si>
  <si>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</si>
  <si>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</si>
  <si>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</si>
  <si>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</si>
  <si>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</si>
  <si>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</si>
  <si>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</si>
  <si>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</si>
  <si>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</si>
  <si>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</si>
  <si>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</si>
  <si>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</si>
  <si>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</si>
  <si>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</si>
  <si>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</si>
  <si>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</si>
  <si>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</si>
  <si>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</si>
  <si>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</si>
  <si>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</si>
  <si>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</si>
  <si>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</si>
  <si>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</si>
  <si>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</si>
  <si>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</si>
  <si>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</si>
  <si>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</si>
  <si>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</si>
  <si>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</si>
  <si>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</si>
  <si>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</si>
  <si>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</si>
  <si>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</si>
  <si>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</si>
  <si>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</si>
  <si>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</si>
  <si>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</si>
  <si>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</si>
  <si>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</si>
  <si>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</si>
  <si>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</si>
  <si>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</si>
  <si>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</si>
  <si>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</si>
  <si>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</si>
  <si>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</si>
  <si>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</si>
  <si>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</si>
  <si>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</si>
  <si>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</si>
  <si>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</si>
  <si>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</si>
  <si>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</si>
  <si>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</si>
  <si>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</si>
  <si>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</si>
  <si>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</si>
  <si>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</si>
  <si>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</si>
  <si>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</si>
  <si>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</si>
  <si>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</si>
  <si>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</si>
  <si>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</si>
  <si>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</si>
  <si>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</si>
  <si>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</si>
  <si>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</si>
  <si>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</si>
  <si>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</si>
  <si>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</si>
  <si>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</si>
  <si>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</si>
  <si>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</si>
  <si>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</si>
  <si>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</si>
  <si>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</si>
  <si>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</si>
  <si>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</si>
  <si>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</si>
  <si>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</si>
  <si>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</si>
  <si>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</si>
  <si>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</si>
  <si>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</si>
  <si>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</si>
  <si>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</si>
  <si>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</si>
  <si>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</si>
  <si>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</si>
  <si>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</si>
  <si>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</si>
  <si>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</si>
  <si>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</si>
  <si>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</si>
  <si>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</si>
  <si>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</si>
  <si>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</si>
  <si>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</si>
  <si>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</si>
  <si>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</si>
  <si>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</si>
  <si>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</si>
  <si>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</si>
  <si>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</si>
  <si>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</si>
  <si>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</si>
  <si>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</si>
  <si>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</si>
  <si>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</si>
  <si>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</si>
  <si>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</si>
  <si>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</si>
  <si>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</si>
  <si>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</si>
  <si>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</si>
  <si>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</si>
  <si>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</si>
  <si>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</si>
  <si>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</si>
  <si>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</si>
  <si>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</si>
  <si>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</si>
  <si>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</si>
  <si>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</si>
  <si>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</si>
  <si>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</si>
  <si>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</si>
  <si>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</si>
  <si>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</si>
  <si>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</si>
  <si>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</si>
  <si>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</si>
  <si>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</si>
  <si>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</si>
  <si>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</si>
  <si>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</si>
  <si>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</si>
  <si>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</si>
  <si>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</si>
  <si>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</si>
  <si>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</si>
  <si>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</si>
  <si>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</si>
  <si>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</si>
  <si>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</si>
  <si>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</si>
  <si>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</si>
  <si>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</si>
  <si>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</si>
  <si>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</si>
  <si>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</si>
  <si>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</si>
  <si>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</si>
  <si>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</si>
  <si>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</si>
  <si>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</si>
  <si>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</si>
  <si>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</si>
  <si>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</si>
  <si>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</si>
  <si>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</si>
  <si>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</si>
  <si>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</si>
  <si>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</si>
  <si>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</si>
  <si>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</si>
  <si>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</si>
  <si>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</si>
  <si>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</si>
  <si>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</si>
  <si>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</si>
  <si>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</si>
  <si>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</si>
  <si>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</si>
  <si>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</si>
  <si>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</si>
  <si>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</si>
  <si>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</si>
  <si>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</si>
  <si>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</si>
  <si>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</si>
  <si>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</si>
  <si>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</si>
  <si>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</si>
  <si>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</si>
  <si>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</si>
  <si>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</si>
  <si>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</si>
  <si>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</si>
  <si>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</si>
  <si>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</si>
  <si>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</si>
  <si>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</si>
  <si>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</si>
  <si>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</si>
  <si>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</si>
  <si>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</si>
  <si>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</si>
  <si>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</si>
  <si>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</si>
  <si>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</si>
  <si>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</si>
  <si>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</si>
  <si>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</si>
  <si>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</si>
  <si>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</si>
  <si>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</si>
  <si>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</si>
  <si>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</si>
  <si>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</si>
  <si>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</si>
  <si>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</si>
  <si>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</si>
  <si>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</si>
  <si>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</si>
  <si>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</si>
  <si>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</si>
  <si>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</si>
  <si>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</si>
  <si>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</si>
  <si>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</si>
  <si>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</si>
  <si>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</si>
  <si>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</si>
  <si>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</si>
  <si>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</si>
  <si>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</si>
  <si>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</si>
  <si>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</si>
  <si>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</si>
  <si>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</si>
  <si>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</si>
  <si>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</si>
  <si>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</si>
  <si>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</si>
  <si>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</si>
  <si>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</si>
  <si>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</si>
  <si>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</si>
  <si>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</si>
  <si>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</si>
  <si>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</si>
  <si>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</si>
  <si>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</si>
  <si>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</si>
  <si>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</si>
  <si>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</si>
  <si>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</si>
  <si>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</si>
  <si>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</si>
  <si>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</si>
  <si>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</si>
  <si>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</si>
  <si>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</si>
  <si>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</si>
  <si>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</si>
  <si>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</si>
  <si>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</si>
  <si>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</si>
  <si>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</si>
  <si>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</si>
  <si>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</si>
  <si>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</si>
  <si>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</si>
  <si>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</si>
  <si>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</si>
  <si>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</si>
  <si>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</si>
  <si>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</si>
  <si>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</si>
  <si>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</si>
  <si>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</si>
  <si>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</si>
  <si>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</si>
  <si>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</si>
  <si>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</si>
  <si>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</si>
  <si>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</si>
  <si>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</si>
  <si>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</si>
  <si>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</si>
  <si>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</si>
  <si>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</si>
  <si>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</si>
  <si>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</si>
  <si>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</si>
  <si>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</si>
  <si>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</si>
  <si>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</si>
  <si>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</si>
  <si>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</si>
  <si>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</si>
  <si>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</si>
  <si>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</si>
  <si>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</si>
  <si>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</si>
  <si>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</si>
  <si>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</si>
  <si>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</si>
  <si>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</si>
  <si>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</si>
  <si>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</si>
  <si>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</si>
  <si>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</si>
  <si>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</si>
  <si>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</si>
  <si>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</si>
  <si>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</si>
  <si>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</si>
  <si>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</si>
  <si>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</si>
  <si>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</si>
  <si>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</si>
  <si>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</si>
  <si>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</si>
  <si>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</si>
  <si>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</si>
  <si>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</si>
  <si>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</si>
  <si>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</si>
  <si>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</si>
  <si>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</si>
  <si>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</si>
  <si>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</si>
  <si>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</si>
  <si>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</si>
  <si>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</si>
  <si>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</si>
  <si>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</si>
  <si>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</si>
  <si>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</si>
  <si>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</si>
  <si>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</si>
  <si>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</si>
  <si>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</si>
  <si>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</si>
  <si>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</si>
  <si>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</si>
  <si>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</si>
  <si>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</si>
  <si>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</si>
  <si>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</si>
  <si>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</si>
  <si>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</si>
  <si>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</si>
  <si>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</si>
  <si>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</si>
  <si>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</si>
  <si>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</si>
  <si>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</si>
  <si>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</si>
  <si>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</si>
  <si>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</si>
  <si>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</si>
  <si>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</si>
  <si>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</si>
  <si>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</si>
  <si>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</si>
  <si>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</si>
  <si>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</si>
  <si>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</si>
  <si>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</si>
  <si>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</si>
  <si>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</si>
  <si>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</si>
  <si>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</si>
  <si>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</si>
  <si>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</si>
  <si>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</si>
  <si>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</si>
  <si>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</si>
  <si>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</si>
  <si>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</si>
  <si>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</si>
  <si>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</si>
  <si>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</si>
  <si>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</si>
  <si>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</si>
  <si>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</si>
  <si>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</si>
  <si>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</si>
  <si>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</si>
  <si>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</si>
  <si>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</si>
  <si>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</si>
  <si>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</si>
  <si>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</si>
  <si>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</si>
  <si>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</si>
  <si>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</si>
  <si>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</si>
  <si>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</si>
  <si>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</si>
  <si>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</si>
  <si>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</si>
  <si>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</si>
  <si>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</si>
  <si>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</si>
  <si>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</si>
  <si>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</si>
  <si>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</si>
  <si>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</si>
  <si>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</si>
  <si>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</si>
  <si>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</si>
  <si>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</si>
  <si>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</si>
  <si>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</si>
  <si>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</si>
  <si>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</si>
  <si>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</si>
  <si>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</si>
  <si>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</si>
  <si>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</si>
  <si>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</si>
  <si>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</si>
  <si>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</si>
  <si>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</si>
  <si>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</si>
  <si>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</si>
  <si>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</si>
  <si>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</si>
  <si>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</si>
  <si>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</si>
  <si>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</si>
  <si>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</si>
  <si>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</si>
  <si>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</si>
  <si>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</si>
  <si>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</si>
  <si>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</si>
  <si>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</si>
  <si>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</si>
  <si>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</si>
  <si>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</si>
  <si>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</si>
  <si>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</si>
  <si>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</si>
  <si>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</si>
  <si>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</si>
  <si>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</si>
  <si>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</si>
  <si>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</si>
  <si>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</si>
  <si>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</si>
  <si>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</si>
  <si>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</si>
  <si>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</si>
  <si>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</si>
  <si>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</si>
  <si>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</si>
  <si>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</si>
  <si>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</si>
  <si>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</si>
  <si>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</si>
  <si>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</si>
  <si>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</si>
  <si>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</si>
  <si>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</si>
  <si>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</si>
  <si>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</si>
  <si>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</si>
  <si>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</si>
  <si>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</si>
  <si>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</si>
  <si>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</si>
  <si>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</si>
  <si>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</si>
  <si>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</si>
  <si>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</si>
  <si>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</si>
  <si>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</si>
  <si>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</si>
  <si>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</si>
  <si>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</si>
  <si>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</si>
  <si>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</si>
  <si>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</si>
  <si>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</si>
  <si>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</si>
  <si>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</si>
  <si>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</si>
  <si>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</si>
  <si>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</si>
  <si>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</si>
  <si>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</si>
  <si>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</si>
  <si>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</si>
  <si>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</si>
  <si>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</si>
  <si>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</si>
  <si>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</si>
  <si>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</si>
  <si>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</si>
  <si>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</si>
  <si>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</si>
  <si>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</si>
  <si>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</si>
  <si>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</si>
  <si>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</si>
  <si>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</si>
  <si>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</si>
  <si>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</si>
  <si>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</si>
  <si>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</si>
  <si>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</si>
  <si>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</si>
  <si>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</si>
  <si>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</si>
  <si>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</si>
  <si>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</si>
  <si>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</si>
  <si>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</si>
  <si>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</si>
  <si>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</si>
  <si>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</si>
  <si>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</si>
  <si>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</si>
  <si>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</si>
  <si>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</si>
  <si>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</si>
  <si>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</si>
  <si>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</si>
  <si>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</si>
  <si>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</si>
  <si>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</si>
  <si>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</si>
  <si>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</si>
  <si>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</si>
  <si>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</si>
  <si>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</si>
  <si>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</si>
  <si>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</si>
  <si>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</si>
  <si>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</si>
  <si>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</si>
  <si>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</si>
  <si>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</si>
  <si>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</si>
  <si>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</si>
  <si>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</si>
  <si>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</si>
  <si>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</si>
  <si>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</si>
  <si>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</si>
  <si>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</si>
  <si>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</si>
  <si>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</si>
  <si>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</si>
  <si>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</si>
  <si>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</si>
  <si>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</si>
  <si>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</si>
  <si>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</si>
  <si>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</si>
  <si>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</si>
  <si>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</si>
  <si>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</si>
  <si>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</si>
  <si>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</si>
  <si>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</si>
  <si>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</si>
  <si>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</si>
  <si>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</si>
  <si>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</si>
  <si>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</si>
  <si>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</si>
  <si>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</si>
  <si>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</si>
  <si>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</si>
  <si>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</si>
  <si>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</si>
  <si>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</si>
  <si>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</si>
  <si>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</si>
  <si>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</si>
  <si>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</si>
  <si>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</si>
  <si>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</si>
  <si>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</si>
  <si>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</si>
  <si>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</si>
  <si>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</si>
  <si>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</si>
  <si>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</si>
  <si>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</si>
  <si>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</si>
  <si>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</si>
  <si>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</si>
  <si>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</si>
  <si>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</si>
  <si>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</si>
  <si>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</si>
  <si>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</si>
  <si>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</si>
  <si>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</si>
  <si>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</si>
  <si>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</si>
  <si>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</si>
  <si>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</si>
  <si>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</si>
  <si>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</si>
  <si>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</si>
  <si>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</si>
  <si>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</si>
  <si>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</si>
  <si>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</si>
  <si>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</si>
  <si>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</si>
  <si>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</si>
  <si>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</si>
  <si>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</si>
  <si>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</si>
  <si>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</si>
  <si>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</si>
  <si>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</si>
  <si>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</si>
  <si>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</si>
  <si>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</si>
  <si>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</si>
  <si>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</si>
  <si>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</si>
  <si>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</si>
  <si>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</si>
  <si>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</si>
  <si>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</si>
  <si>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</si>
  <si>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</si>
  <si>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</si>
  <si>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</si>
  <si>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</si>
  <si>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</si>
  <si>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</si>
  <si>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</si>
  <si>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</si>
  <si>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</si>
  <si>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</si>
  <si>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</si>
  <si>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</si>
  <si>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</si>
  <si>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</si>
  <si>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</si>
  <si>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</si>
  <si>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</si>
  <si>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</si>
  <si>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</si>
  <si>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</si>
  <si>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</si>
  <si>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</si>
  <si>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</si>
  <si>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</si>
  <si>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</si>
  <si>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</si>
  <si>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</si>
  <si>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</si>
  <si>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</si>
  <si>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</si>
  <si>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</si>
  <si>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</si>
  <si>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</si>
  <si>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</si>
  <si>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</si>
  <si>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</si>
  <si>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</si>
  <si>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</si>
  <si>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</si>
  <si>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</si>
  <si>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</si>
  <si>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</si>
  <si>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</si>
  <si>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</si>
  <si>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</si>
  <si>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</si>
  <si>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</si>
  <si>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</si>
  <si>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</si>
  <si>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</si>
  <si>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</si>
  <si>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</si>
  <si>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</si>
  <si>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</si>
  <si>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</si>
  <si>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</si>
  <si>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</si>
  <si>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</si>
  <si>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</si>
  <si>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</si>
  <si>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</si>
  <si>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</si>
  <si>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</si>
  <si>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</si>
  <si>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</si>
  <si>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</si>
  <si>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</si>
  <si>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</si>
  <si>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</si>
  <si>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</si>
  <si>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</si>
  <si>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</si>
  <si>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</si>
  <si>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</si>
  <si>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</si>
  <si>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</si>
  <si>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</si>
  <si>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</si>
  <si>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</si>
  <si>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</si>
  <si>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</si>
  <si>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</si>
  <si>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</si>
  <si>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</si>
  <si>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</si>
  <si>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</si>
  <si>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</si>
  <si>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</si>
  <si>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</si>
  <si>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</si>
  <si>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</si>
  <si>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</si>
  <si>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</si>
  <si>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</si>
  <si>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</si>
  <si>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</si>
  <si>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</si>
  <si>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</si>
  <si>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</si>
  <si>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</si>
  <si>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</si>
  <si>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</si>
  <si>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</si>
  <si>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</si>
  <si>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</si>
  <si>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</si>
  <si>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</si>
  <si>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</si>
  <si>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</si>
  <si>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</si>
  <si>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</si>
  <si>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</si>
  <si>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</si>
  <si>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</si>
  <si>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</si>
  <si>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</si>
  <si>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</si>
  <si>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</si>
  <si>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</si>
  <si>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</si>
  <si>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</si>
  <si>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</si>
  <si>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</si>
  <si>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</si>
  <si>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</si>
  <si>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</si>
  <si>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</si>
  <si>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</si>
  <si>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</si>
  <si>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</si>
  <si>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</si>
  <si>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</si>
  <si>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</si>
  <si>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</si>
  <si>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</si>
  <si>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</si>
  <si>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</si>
  <si>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</si>
  <si>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</si>
  <si>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</si>
  <si>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</si>
  <si>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</si>
  <si>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</si>
  <si>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</si>
  <si>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</si>
  <si>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</si>
  <si>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</si>
  <si>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</si>
  <si>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</si>
  <si>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</si>
  <si>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</si>
  <si>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</si>
  <si>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</si>
  <si>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</si>
  <si>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</si>
  <si>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</si>
  <si>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</si>
  <si>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</si>
  <si>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</si>
  <si>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</si>
  <si>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</si>
  <si>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</si>
  <si>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</si>
  <si>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</si>
  <si>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</si>
  <si>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</si>
  <si>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</si>
  <si>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</si>
  <si>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</si>
  <si>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</si>
  <si>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</si>
  <si>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</si>
  <si>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</si>
  <si>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</si>
  <si>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</si>
  <si>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</si>
  <si>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</si>
  <si>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</si>
  <si>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</si>
  <si>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</si>
  <si>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</si>
  <si>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</si>
  <si>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</si>
  <si>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</si>
  <si>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</si>
  <si>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</si>
  <si>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</si>
  <si>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</si>
  <si>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</si>
  <si>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</si>
  <si>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</si>
  <si>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</si>
  <si>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</si>
  <si>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</si>
  <si>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</si>
  <si>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</si>
  <si>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</si>
  <si>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</si>
  <si>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</si>
  <si>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</si>
  <si>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</si>
  <si>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</si>
  <si>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</si>
  <si>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</si>
  <si>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</si>
  <si>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</si>
  <si>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</si>
  <si>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</si>
  <si>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</si>
  <si>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</si>
  <si>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</si>
  <si>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</si>
  <si>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</si>
  <si>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</si>
  <si>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</si>
  <si>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</si>
  <si>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</si>
  <si>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</si>
  <si>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</si>
  <si>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</si>
  <si>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</si>
  <si>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</si>
  <si>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</si>
  <si>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</si>
  <si>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</si>
  <si>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</si>
  <si>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</si>
  <si>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</si>
  <si>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</si>
  <si>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</si>
  <si>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</si>
  <si>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</si>
  <si>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</si>
  <si>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</si>
  <si>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</si>
  <si>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</si>
  <si>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</si>
  <si>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</si>
  <si>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</si>
  <si>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</si>
  <si>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</si>
  <si>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</si>
  <si>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</si>
  <si>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</si>
  <si>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</si>
  <si>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</si>
  <si>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</si>
  <si>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</si>
  <si>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</si>
  <si>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</si>
  <si>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</si>
  <si>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</si>
  <si>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</si>
  <si>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</si>
  <si>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</si>
  <si>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</si>
  <si>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</si>
  <si>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</si>
  <si>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</si>
  <si>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</si>
  <si>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</si>
  <si>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</si>
  <si>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</si>
  <si>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</si>
  <si>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</si>
  <si>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</si>
  <si>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</si>
  <si>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</si>
  <si>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</si>
  <si>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</si>
  <si>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</si>
  <si>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</si>
  <si>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</si>
  <si>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</si>
  <si>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</si>
  <si>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</si>
  <si>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</si>
  <si>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</si>
  <si>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</si>
  <si>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</si>
  <si>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</si>
  <si>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</si>
  <si>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</si>
  <si>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</si>
  <si>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</si>
  <si>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</si>
  <si>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</si>
  <si>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</si>
  <si>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</si>
  <si>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</si>
  <si>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</si>
  <si>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</si>
  <si>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</si>
  <si>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</si>
  <si>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</si>
  <si>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</si>
  <si>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</si>
  <si>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</si>
  <si>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</si>
  <si>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</si>
  <si>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</si>
  <si>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</si>
  <si>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</si>
  <si>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</si>
  <si>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</si>
  <si>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</si>
  <si>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</si>
  <si>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</si>
  <si>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</si>
  <si>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</si>
  <si>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</si>
  <si>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</si>
  <si>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</si>
  <si>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</si>
  <si>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</si>
  <si>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</si>
  <si>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</si>
  <si>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</si>
  <si>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</si>
  <si>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</si>
  <si>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</si>
  <si>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</si>
  <si>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</si>
  <si>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</si>
  <si>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</si>
  <si>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</si>
  <si>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</si>
  <si>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</si>
  <si>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</si>
  <si>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</si>
  <si>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</si>
  <si>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</si>
  <si>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</si>
  <si>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</si>
  <si>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</si>
  <si>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</si>
  <si>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</si>
  <si>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</si>
  <si>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</si>
  <si>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</si>
  <si>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</si>
  <si>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</si>
  <si>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</si>
  <si>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</si>
  <si>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</si>
  <si>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</si>
  <si>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</si>
  <si>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</si>
  <si>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</si>
  <si>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</si>
  <si>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</si>
  <si>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</si>
  <si>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</si>
  <si>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</si>
  <si>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</si>
  <si>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</si>
  <si>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</si>
  <si>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</si>
  <si>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</si>
  <si>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</si>
  <si>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</si>
  <si>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</si>
  <si>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</si>
  <si>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</si>
  <si>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</si>
  <si>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</si>
  <si>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</si>
  <si>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</si>
  <si>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</si>
  <si>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</si>
  <si>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</si>
  <si>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</si>
  <si>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</si>
  <si>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</si>
  <si>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</si>
  <si>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</si>
  <si>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</si>
  <si>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</si>
  <si>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</si>
  <si>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</si>
  <si>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</si>
  <si>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</si>
  <si>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</si>
  <si>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</si>
  <si>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</si>
  <si>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</si>
  <si>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</si>
  <si>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</si>
  <si>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</si>
  <si>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</si>
  <si>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</si>
  <si>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</si>
  <si>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</si>
  <si>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</si>
  <si>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</si>
  <si>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</si>
  <si>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</si>
  <si>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</si>
  <si>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</si>
  <si>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</si>
  <si>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</si>
  <si>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</si>
  <si>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</si>
  <si>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</si>
  <si>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</si>
  <si>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</si>
  <si>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</si>
  <si>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</si>
  <si>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</si>
  <si>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</si>
  <si>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</si>
  <si>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</si>
  <si>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</si>
  <si>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</si>
  <si>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</si>
  <si>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</si>
  <si>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</si>
  <si>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</si>
  <si>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</si>
  <si>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</si>
  <si>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</si>
  <si>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</si>
  <si>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</si>
  <si>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</si>
  <si>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</si>
  <si>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</si>
  <si>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</si>
  <si>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</si>
  <si>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</si>
  <si>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</si>
  <si>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</si>
  <si>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</si>
  <si>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</si>
  <si>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</si>
  <si>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</si>
  <si>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</si>
  <si>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</si>
  <si>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</si>
  <si>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</si>
  <si>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</si>
  <si>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</si>
  <si>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</si>
  <si>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</si>
  <si>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</si>
  <si>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</si>
  <si>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</si>
  <si>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</si>
  <si>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</si>
  <si>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</si>
  <si>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</si>
  <si>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</si>
  <si>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</si>
  <si>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</si>
  <si>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</si>
  <si>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</si>
  <si>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</si>
  <si>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</si>
  <si>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</si>
  <si>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</si>
  <si>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</si>
  <si>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</si>
  <si>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</si>
  <si>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</si>
  <si>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</si>
  <si>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</si>
  <si>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</si>
  <si>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</si>
  <si>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</si>
  <si>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</si>
  <si>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</si>
  <si>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</si>
  <si>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</si>
  <si>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</si>
  <si>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</si>
  <si>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</si>
  <si>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</si>
  <si>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</si>
  <si>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</si>
  <si>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</si>
  <si>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</si>
  <si>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</si>
  <si>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</si>
  <si>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</si>
  <si>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</si>
  <si>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</si>
  <si>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</si>
  <si>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</si>
  <si>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</si>
  <si>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</si>
  <si>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</si>
  <si>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</si>
  <si>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</si>
  <si>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</si>
  <si>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</si>
  <si>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</si>
  <si>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</si>
  <si>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</si>
  <si>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</si>
  <si>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</si>
  <si>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</si>
  <si>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</si>
  <si>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</si>
  <si>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</si>
  <si>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</si>
  <si>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</si>
  <si>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</si>
  <si>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</si>
  <si>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</si>
  <si>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</si>
  <si>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</si>
  <si>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</si>
  <si>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</si>
  <si>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</si>
  <si>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</si>
  <si>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</si>
  <si>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</si>
  <si>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</si>
  <si>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</si>
  <si>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</si>
  <si>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</si>
  <si>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</si>
  <si>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</si>
  <si>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</si>
  <si>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</si>
  <si>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</si>
  <si>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</si>
  <si>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</si>
  <si>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</si>
  <si>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</si>
  <si>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</si>
  <si>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</si>
  <si>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</si>
  <si>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</si>
  <si>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</si>
  <si>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</si>
  <si>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</si>
  <si>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</si>
  <si>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</si>
  <si>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</si>
  <si>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</si>
  <si>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</si>
  <si>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</si>
  <si>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</si>
  <si>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</si>
  <si>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</si>
  <si>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</si>
  <si>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</si>
  <si>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</si>
  <si>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</si>
  <si>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</si>
  <si>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</si>
  <si>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</si>
  <si>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</si>
  <si>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</si>
  <si>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</si>
  <si>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</si>
  <si>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</si>
  <si>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</si>
  <si>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</si>
  <si>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</si>
  <si>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</si>
  <si>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</si>
  <si>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</si>
  <si>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</si>
  <si>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</si>
  <si>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</si>
  <si>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</si>
  <si>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</si>
  <si>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</si>
  <si>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</si>
  <si>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</si>
  <si>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</si>
  <si>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</si>
  <si>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</si>
  <si>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</si>
  <si>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</si>
  <si>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</si>
  <si>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</si>
  <si>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</si>
  <si>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</si>
  <si>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</si>
  <si>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</si>
  <si>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</si>
  <si>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</si>
  <si>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</si>
  <si>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</si>
  <si>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</si>
  <si>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</si>
  <si>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</si>
  <si>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</si>
  <si>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</si>
  <si>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</si>
  <si>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</si>
  <si>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</si>
  <si>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</si>
  <si>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</si>
  <si>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</si>
  <si>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</si>
  <si>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</si>
  <si>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</si>
  <si>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</si>
  <si>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</si>
  <si>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</si>
  <si>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</si>
  <si>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</si>
  <si>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</si>
  <si>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</si>
  <si>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</si>
  <si>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</si>
  <si>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</si>
  <si>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</si>
  <si>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</si>
  <si>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</si>
  <si>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</si>
  <si>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</si>
  <si>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</si>
  <si>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</si>
  <si>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</si>
  <si>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</si>
  <si>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</si>
  <si>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</si>
  <si>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</si>
  <si>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</si>
  <si>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</si>
  <si>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</si>
  <si>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</si>
  <si>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</si>
  <si>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</si>
  <si>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</si>
  <si>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</si>
  <si>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</si>
  <si>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</si>
  <si>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</si>
  <si>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</si>
  <si>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</si>
  <si>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</si>
  <si>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</si>
  <si>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</si>
  <si>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</si>
  <si>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</si>
  <si>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</si>
  <si>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</si>
  <si>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</si>
  <si>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</si>
  <si>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</si>
  <si>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</si>
  <si>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</si>
  <si>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</si>
  <si>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</si>
  <si>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</si>
  <si>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</si>
  <si>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</si>
  <si>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</si>
  <si>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</si>
  <si>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</si>
  <si>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</si>
  <si>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</si>
  <si>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</si>
  <si>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</si>
  <si>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</si>
  <si>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</si>
  <si>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</si>
  <si>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</si>
  <si>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</si>
  <si>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</si>
  <si>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</si>
  <si>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</si>
  <si>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</si>
  <si>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</si>
  <si>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</si>
  <si>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</si>
  <si>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</si>
  <si>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</si>
  <si>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</si>
  <si>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</si>
  <si>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</si>
  <si>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</si>
  <si>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</si>
  <si>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</si>
  <si>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</si>
  <si>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</si>
  <si>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</si>
  <si>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</si>
  <si>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</si>
  <si>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</si>
  <si>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</si>
  <si>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</si>
  <si>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</si>
  <si>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</si>
  <si>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</si>
  <si>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</si>
  <si>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</si>
  <si>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</si>
  <si>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</si>
  <si>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</si>
  <si>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</si>
  <si>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</si>
  <si>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</si>
  <si>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</si>
  <si>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</si>
  <si>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</si>
  <si>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</si>
  <si>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</si>
  <si>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</si>
  <si>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</si>
  <si>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</si>
  <si>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</si>
  <si>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</si>
  <si>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</si>
  <si>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</si>
  <si>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</si>
  <si>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</si>
  <si>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</si>
  <si>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</si>
  <si>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</si>
  <si>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</si>
  <si>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</si>
  <si>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</si>
  <si>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</si>
  <si>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</si>
  <si>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</si>
  <si>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</si>
  <si>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</si>
  <si>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</si>
  <si>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</si>
  <si>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</si>
  <si>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</si>
  <si>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</si>
  <si>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</si>
  <si>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</si>
  <si>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</si>
  <si>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</si>
  <si>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</si>
  <si>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</si>
  <si>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</si>
  <si>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</si>
  <si>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</si>
  <si>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</si>
  <si>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</si>
  <si>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</si>
  <si>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</si>
  <si>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</si>
  <si>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</si>
  <si>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</si>
  <si>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</si>
  <si>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</si>
  <si>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</si>
  <si>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</si>
  <si>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</si>
  <si>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</si>
  <si>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</si>
  <si>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</si>
  <si>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</si>
  <si>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</si>
  <si>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</si>
  <si>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</si>
  <si>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</si>
  <si>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</si>
  <si>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</si>
  <si>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</si>
  <si>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</si>
  <si>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</si>
  <si>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</si>
  <si>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</si>
  <si>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</si>
  <si>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</si>
  <si>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</si>
  <si>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</si>
  <si>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</si>
  <si>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</si>
  <si>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</si>
  <si>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</si>
  <si>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</si>
  <si>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</si>
  <si>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</si>
  <si>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</si>
  <si>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</si>
  <si>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</si>
  <si>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</si>
  <si>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</si>
  <si>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</si>
  <si>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</si>
  <si>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</si>
  <si>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</si>
  <si>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</si>
  <si>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</si>
  <si>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</si>
  <si>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</si>
  <si>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</si>
  <si>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</si>
  <si>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</si>
  <si>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</si>
  <si>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</si>
  <si>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</si>
  <si>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</si>
  <si>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</si>
  <si>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</si>
  <si>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</si>
  <si>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</si>
  <si>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</si>
  <si>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</si>
  <si>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</si>
  <si>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</si>
  <si>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</si>
  <si>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</si>
  <si>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</si>
  <si>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</si>
  <si>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</si>
  <si>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</si>
  <si>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</si>
  <si>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</si>
  <si>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</si>
  <si>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</si>
  <si>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</si>
  <si>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</si>
  <si>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</si>
  <si>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</si>
  <si>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</si>
  <si>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</si>
  <si>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</si>
  <si>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</si>
  <si>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</si>
  <si>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</si>
  <si>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</si>
  <si>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</si>
  <si>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</si>
  <si>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</si>
  <si>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</si>
  <si>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</si>
  <si>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</si>
  <si>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</si>
  <si>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</si>
  <si>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</si>
  <si>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</si>
  <si>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</si>
  <si>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</si>
  <si>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</si>
  <si>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</si>
  <si>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</si>
  <si>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</si>
  <si>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</si>
  <si>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</si>
  <si>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</si>
  <si>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</si>
  <si>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</si>
  <si>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</si>
  <si>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</si>
  <si>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</si>
  <si>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</si>
  <si>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</si>
  <si>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</si>
  <si>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</si>
  <si>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</si>
  <si>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</si>
  <si>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</si>
  <si>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</si>
  <si>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</si>
  <si>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</si>
  <si>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</si>
  <si>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</si>
  <si>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</si>
  <si>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</si>
  <si>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</si>
  <si>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</si>
  <si>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</si>
  <si>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</si>
  <si>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</si>
  <si>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</si>
  <si>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</si>
  <si>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</si>
  <si>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</si>
  <si>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</si>
  <si>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</si>
  <si>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</si>
  <si>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</si>
  <si>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</si>
  <si>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</si>
  <si>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</si>
  <si>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</si>
  <si>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</si>
  <si>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</si>
  <si>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</si>
  <si>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</si>
  <si>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</si>
  <si>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</si>
  <si>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</si>
  <si>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</si>
  <si>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</si>
  <si>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</si>
  <si>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</si>
  <si>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</si>
  <si>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</si>
  <si>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</si>
  <si>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</si>
  <si>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</si>
  <si>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</si>
  <si>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</si>
  <si>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</si>
  <si>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</si>
  <si>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</si>
  <si>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</si>
  <si>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</si>
  <si>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</si>
  <si>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</si>
  <si>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</si>
  <si>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</si>
  <si>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</si>
  <si>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</si>
  <si>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</si>
  <si>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</si>
  <si>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</si>
  <si>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</si>
  <si>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</si>
  <si>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</si>
  <si>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</si>
  <si>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</si>
  <si>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</si>
  <si>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</si>
  <si>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</si>
  <si>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</si>
  <si>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</si>
  <si>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</si>
  <si>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</si>
  <si>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</si>
  <si>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</si>
  <si>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</si>
  <si>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</si>
  <si>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</si>
  <si>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</si>
  <si>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</si>
  <si>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</si>
  <si>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</si>
  <si>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</si>
  <si>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</si>
  <si>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</si>
  <si>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</si>
  <si>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</si>
  <si>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</si>
  <si>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</si>
  <si>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</si>
  <si>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</si>
  <si>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</si>
  <si>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</si>
  <si>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</si>
  <si>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</si>
  <si>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</si>
  <si>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</si>
  <si>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</si>
  <si>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</si>
  <si>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</si>
  <si>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</si>
  <si>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</si>
  <si>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</si>
  <si>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</si>
  <si>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</si>
  <si>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</si>
  <si>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</si>
  <si>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</si>
  <si>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</si>
  <si>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</si>
  <si>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</si>
  <si>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</si>
  <si>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</si>
  <si>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</si>
  <si>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</si>
  <si>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</si>
  <si>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</si>
  <si>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</si>
  <si>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</si>
  <si>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</si>
  <si>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</si>
  <si>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</si>
  <si>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</si>
  <si>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</si>
  <si>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</si>
  <si>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</si>
  <si>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</si>
  <si>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</si>
  <si>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</si>
  <si>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</si>
  <si>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</si>
  <si>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</si>
  <si>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</si>
  <si>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</si>
  <si>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</si>
  <si>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</si>
  <si>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</si>
  <si>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</si>
  <si>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</si>
  <si>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</si>
  <si>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</si>
  <si>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</si>
  <si>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</si>
  <si>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</si>
  <si>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</si>
  <si>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</si>
  <si>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</si>
  <si>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</si>
  <si>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</si>
  <si>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</si>
  <si>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</si>
  <si>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</si>
  <si>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</si>
  <si>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</si>
  <si>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</si>
  <si>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</si>
  <si>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</si>
  <si>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</si>
  <si>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</si>
  <si>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</si>
  <si>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</si>
  <si>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</si>
  <si>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</si>
  <si>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</si>
  <si>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</si>
  <si>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</si>
  <si>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</si>
  <si>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</si>
  <si>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</si>
  <si>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</si>
  <si>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</si>
  <si>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</si>
  <si>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</si>
  <si>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</si>
  <si>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</si>
  <si>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</si>
  <si>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</si>
  <si>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</si>
  <si>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</si>
  <si>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</si>
  <si>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</si>
  <si>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</si>
  <si>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</si>
  <si>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</si>
  <si>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</si>
  <si>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</si>
  <si>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</si>
  <si>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</si>
  <si>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</si>
  <si>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</si>
  <si>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</si>
  <si>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</si>
  <si>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</si>
  <si>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</si>
  <si>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</si>
  <si>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</si>
  <si>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</si>
  <si>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</si>
  <si>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</si>
  <si>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</si>
  <si>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</si>
  <si>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</si>
  <si>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</si>
  <si>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</si>
  <si>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</si>
  <si>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</si>
  <si>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</si>
  <si>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</si>
  <si>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</si>
  <si>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</si>
  <si>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</si>
  <si>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</si>
  <si>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</si>
  <si>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</si>
  <si>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</si>
  <si>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</si>
  <si>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</si>
  <si>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</si>
  <si>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</si>
  <si>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</si>
  <si>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</si>
  <si>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</si>
  <si>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</si>
  <si>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</si>
  <si>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</si>
  <si>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</si>
  <si>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</si>
  <si>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</si>
  <si>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</si>
  <si>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</si>
  <si>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</si>
  <si>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</si>
  <si>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</si>
  <si>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</si>
  <si>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</si>
  <si>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</si>
  <si>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</si>
  <si>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</si>
  <si>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</si>
  <si>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</si>
  <si>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</si>
  <si>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</si>
  <si>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</si>
  <si>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</si>
  <si>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</si>
  <si>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</si>
  <si>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</si>
  <si>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</si>
  <si>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</si>
  <si>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</si>
  <si>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</si>
  <si>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</si>
  <si>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</si>
  <si>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</si>
  <si>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</si>
  <si>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</si>
  <si>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</si>
  <si>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</si>
  <si>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</si>
  <si>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</si>
  <si>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</si>
  <si>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</si>
  <si>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</si>
  <si>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</si>
  <si>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</si>
  <si>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</si>
  <si>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</si>
  <si>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</si>
  <si>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</si>
  <si>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</si>
  <si>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</si>
  <si>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</si>
  <si>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</si>
  <si>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</si>
  <si>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</si>
  <si>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</si>
  <si>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</si>
  <si>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</si>
  <si>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</si>
  <si>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</si>
  <si>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</si>
  <si>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</si>
  <si>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</si>
  <si>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</si>
  <si>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</si>
  <si>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</si>
  <si>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</si>
  <si>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</si>
  <si>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</si>
  <si>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</si>
  <si>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</si>
  <si>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</si>
  <si>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</si>
  <si>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</si>
  <si>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</si>
  <si>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</si>
  <si>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</si>
  <si>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</si>
  <si>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</si>
  <si>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</si>
  <si>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</si>
  <si>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</si>
  <si>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</si>
  <si>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</si>
  <si>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</si>
  <si>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</si>
  <si>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</si>
  <si>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</si>
  <si>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</si>
  <si>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</si>
  <si>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</si>
  <si>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</si>
  <si>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</si>
  <si>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</si>
  <si>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</si>
  <si>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</si>
  <si>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</si>
  <si>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</si>
  <si>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</si>
  <si>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</si>
  <si>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</si>
  <si>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</si>
  <si>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</si>
  <si>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</si>
  <si>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</si>
  <si>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</si>
  <si>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</si>
  <si>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</si>
  <si>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</si>
  <si>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</si>
  <si>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</si>
  <si>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</si>
  <si>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</si>
  <si>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</si>
  <si>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</si>
  <si>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</si>
  <si>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</si>
  <si>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</si>
  <si>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</si>
  <si>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</si>
  <si>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</si>
  <si>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</si>
  <si>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</si>
  <si>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</si>
  <si>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</si>
  <si>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</si>
  <si>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</si>
  <si>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</si>
  <si>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</si>
  <si>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</si>
  <si>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</si>
  <si>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</si>
  <si>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</si>
  <si>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</si>
  <si>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</si>
  <si>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</si>
  <si>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</si>
  <si>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</si>
  <si>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</si>
  <si>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</si>
  <si>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</si>
  <si>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</si>
  <si>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</si>
  <si>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</si>
  <si>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</si>
  <si>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</si>
  <si>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</si>
  <si>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</si>
  <si>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</si>
  <si>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</si>
  <si>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</si>
  <si>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</si>
  <si>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</si>
  <si>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</si>
  <si>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</si>
  <si>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</si>
  <si>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</si>
  <si>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</si>
  <si>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</si>
  <si>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</si>
  <si>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</si>
  <si>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</si>
  <si>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</si>
  <si>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</si>
  <si>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</si>
  <si>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</si>
  <si>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</si>
  <si>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</si>
  <si>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</si>
  <si>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</si>
  <si>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</si>
  <si>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</si>
  <si>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</si>
  <si>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</si>
  <si>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</si>
  <si>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</si>
  <si>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</si>
  <si>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</si>
  <si>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</si>
  <si>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</si>
  <si>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</si>
  <si>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</si>
  <si>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</si>
  <si>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</si>
  <si>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</si>
  <si>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</si>
  <si>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</si>
  <si>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</si>
  <si>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</si>
  <si>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</si>
  <si>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</si>
  <si>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</si>
  <si>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</si>
  <si>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</si>
  <si>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</si>
  <si>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</si>
  <si>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</si>
  <si>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</si>
  <si>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</si>
  <si>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</si>
  <si>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</si>
  <si>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</si>
  <si>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</si>
  <si>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</si>
  <si>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</si>
  <si>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</si>
  <si>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</si>
  <si>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</si>
  <si>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</si>
  <si>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</si>
  <si>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</si>
  <si>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</si>
  <si>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</si>
  <si>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</si>
  <si>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</si>
  <si>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</si>
  <si>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</si>
  <si>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</si>
  <si>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</si>
  <si>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</si>
  <si>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</si>
  <si>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</si>
  <si>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</si>
  <si>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</si>
  <si>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</si>
  <si>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</si>
  <si>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</si>
  <si>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</si>
  <si>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</si>
  <si>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</si>
  <si>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</si>
  <si>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</si>
  <si>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</si>
  <si>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</si>
  <si>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</si>
  <si>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</si>
  <si>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</si>
  <si>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</si>
  <si>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</si>
  <si>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</si>
  <si>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</si>
  <si>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</si>
  <si>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</si>
  <si>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</si>
  <si>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</si>
  <si>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</si>
  <si>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</si>
  <si>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</si>
  <si>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</si>
  <si>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</si>
  <si>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</si>
  <si>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</si>
  <si>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</si>
  <si>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</si>
  <si>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</si>
  <si>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</si>
  <si>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</si>
  <si>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</si>
  <si>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</si>
  <si>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</si>
  <si>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</si>
  <si>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</si>
  <si>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</si>
  <si>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</si>
  <si>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</si>
  <si>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</si>
  <si>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</si>
  <si>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</si>
  <si>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</si>
  <si>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</si>
  <si>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</si>
  <si>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</si>
  <si>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</si>
  <si>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</si>
  <si>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</si>
  <si>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</si>
  <si>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</si>
  <si>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</si>
  <si>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</si>
  <si>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</si>
  <si>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</si>
  <si>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</si>
  <si>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</si>
  <si>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</si>
  <si>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</si>
  <si>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</si>
  <si>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</si>
  <si>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</si>
  <si>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</si>
  <si>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</si>
  <si>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</si>
  <si>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</si>
  <si>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</si>
  <si>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</si>
  <si>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</si>
  <si>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</si>
  <si>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</si>
  <si>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</si>
  <si>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</si>
  <si>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</si>
  <si>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</si>
  <si>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</si>
  <si>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</si>
  <si>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</si>
  <si>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</si>
  <si>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</si>
  <si>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</si>
  <si>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</si>
  <si>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</si>
  <si>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</si>
  <si>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</si>
  <si>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</si>
  <si>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</si>
  <si>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</si>
  <si>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</si>
  <si>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</si>
  <si>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</si>
  <si>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</si>
  <si>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</si>
  <si>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</si>
  <si>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</si>
  <si>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</si>
  <si>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</si>
  <si>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</si>
  <si>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</si>
  <si>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</si>
  <si>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</si>
  <si>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</si>
  <si>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</si>
  <si>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</si>
  <si>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</si>
  <si>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</si>
  <si>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</si>
  <si>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</si>
  <si>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</si>
  <si>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PCM-20251201-00000449</t>
  </si>
  <si>
    <t xml:space="preserve"> PCM-20250215-00000830 </t>
  </si>
  <si>
    <t>LTE site still down and  site located in aramco area access issue need special permission</t>
  </si>
  <si>
    <t>PCM-20251201-00000379</t>
  </si>
  <si>
    <t>taf0152</t>
  </si>
  <si>
    <t>access owner issue  AS The owner  refused to enter the site due to contract issue</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</si>
  <si>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</si>
  <si>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</si>
  <si>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</si>
  <si>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</si>
  <si>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</si>
  <si>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</si>
  <si>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</si>
  <si>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</si>
  <si>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</si>
  <si>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</si>
  <si>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</si>
  <si>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</si>
  <si>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</si>
  <si>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</si>
  <si>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</si>
  <si>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</si>
  <si>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</si>
  <si>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</si>
  <si>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</si>
  <si>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110 mins and 2nd team dipsatched for site TLT0922 ETA 130 mins</t>
  </si>
  <si>
    <t>PCM-20251201-00000368</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</si>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</sst>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329.41360104166961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45992.362026967596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45992.362026967596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45992.362026967596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45992.362026967596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45992.362026967596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45992.362026967596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45992.362026967596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45992.362026967596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45992.362026967596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45992.362026967596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45992.362026967596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45992.362026967596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45992.362026967596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45992.362026967596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45992.362026967596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45992.362026967596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45992.362026967596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45992.362026967596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45992.362026967596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45992.362026967596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45992.362026967596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45992.362026967596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45992.362026967596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45992.362026967596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45992.362026967596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45992.362026967596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45992.362026967596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45992.362026967596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45992.362026967596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45992.362026967596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45992.362026967596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45992.362026967596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45992.362026967596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45992.362026967596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45992.362026967596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45992.362026967596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45992.362026967596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45992.362026967596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45992.362026967596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45992.362026967596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45992.362026967596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45992.362026967596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45992.362026967596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45992.362026967596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45992.362026967596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45992.362026967596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45992.362026967596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45992.362026967596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45992.362026967596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45992.362026967596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45992.362026967596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45992.362026967596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45992.362026967596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45992.362026967596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45992.362026967596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45992.362026967596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45992.362026967596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45992.362026967596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45992.362026967596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45992.362026967596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45992.362026967596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45992.362026967596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45992.362026967596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45992.362026967596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45992.362026967596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45992.362026967596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45992.362026967596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45992.362026967596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45992.362026967596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45992.362026967596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45992.362026967596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45992.362026967596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45992.362026967596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45992.362026967596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45992.362026967596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45992.362026967596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45992.362026967596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45992.362026967596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45992.362026967596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45992.362026967596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45992.362026967596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45992.362026967596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45992.362026967596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45992.362026967596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45992.362026967596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45992.362026967596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45992.362026967596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45992.362026967596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45992.362026967596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45992.362026967596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45992.362026967596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45992.362026967596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45992.362026967596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45992.362026967596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45992.362026967596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45992.362026967596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45992.362026967596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45992.362026967596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45992.362026967596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45992.362026967596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45992.362026967596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45992.362026967596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45992.362026967596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45992.362026967596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45992.362026967596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45992.362026967596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45992.362026967596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45992.362026967596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45992.362026967596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45992.362026967596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45992.362026967596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45992.362026967596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45992.362026967596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45992.362026967596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45992.362026967596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45992.362026967596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45992.362026967596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45992.362026967596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45992.362026967596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45992.362026967596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45992.362026967596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45992.362026967596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45992.362026967596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45992.362026967596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45992.362026967596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45992.362026967596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45992.362026967596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45992.362026967596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45992.362026967596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45992.362026967596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45992.362026967596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45992.362026967596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45992.362026967596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45992.362026967596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45992.362026967596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45992.362026967596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45992.362026967596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45992.362026967596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45992.362026967596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45992.362026967596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45992.362026967596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45992.362026967596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45992.362026967596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45992.362026967596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45992.362026967596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45992.362026967596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45992.362026967596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45992.362026967596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45992.362026967596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45992.362026967596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45992.362026967596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45992.362026967596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45992.362026967596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45992.362026967596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45992.362026967596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45992.362026967596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45992.362026967596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45992.362026967596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45992.362026967596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45992.362026967596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45992.362026967596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45992.362026967596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45992.362026967596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45992.362026967596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45992.362026967596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45992.362026967596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45992.362026967596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45992.362026967596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45992.362026967596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45992.362026967596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45992.362026967596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45992.362026967596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45992.362026967596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45992.362026967596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45992.362026967596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45992.362026967596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45992.362026967596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45992.362026967596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45992.362026967596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45992.362026967596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45992.362026967596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45992.362026967596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45992.362026967596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45992.362026967596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45992.362026967596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45992.362026967596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45992.362026967596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45992.362026967596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45992.362026967596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45992.362026967596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45992.362026967596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45992.362026967596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45992.362026967596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45992.362026967596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45992.362026967596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45992.362026967596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45992.362026967596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45992.362026967596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45992.362026967596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45992.362026967596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45992.362026967596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45992.362026967596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45992.362026967596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45992.362026967596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45992.362026967596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45992.362026967596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45992.362026967596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45992.362026967596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45992.362026967596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45992.362026967596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45992.362026967596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45992.362026967596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45992.362026967596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45992.362026967596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45992.362026967596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45992.362026967596</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85A6086F-77A9-4CA4-A4EF-F560249886BF}"/>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167.36218900463427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7.9746079861142789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8.9885763889469672E-2</v>
      </c>
      <c r="H5" s="100">
        <v>45992.2658912037</v>
      </c>
      <c r="I5" s="18" t="str">
        <f>IFERROR(VLOOKUP(D5,DB!A:F,6,0),"")</f>
        <v>SCECO</v>
      </c>
      <c r="J5" s="18" t="str">
        <f>IFERROR(VLOOKUP(D5,DB!A:G,7,0),"")</f>
        <v>Vandalized</v>
      </c>
      <c r="K5" s="1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2.6135763895581476E-2</v>
      </c>
      <c r="H6" s="100">
        <v>45992.326863425929</v>
      </c>
      <c r="I6" s="18" t="str">
        <f>IFERROR(VLOOKUP(D6,DB!A:F,6,0),"")</f>
        <v>SCECO</v>
      </c>
      <c r="J6" s="18" t="str">
        <f>IFERROR(VLOOKUP(D6,DB!A:G,7,0),"")</f>
        <v>Dead</v>
      </c>
      <c r="K6" s="1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39195</v>
      </c>
      <c r="B7" s="18" t="str">
        <f>IFERROR(VLOOKUP(D7,DB!A:K,11,0),"")</f>
        <v>R2</v>
      </c>
      <c r="C7" s="18">
        <v>2</v>
      </c>
      <c r="D7" s="18" t="s">
        <v>16911</v>
      </c>
      <c r="E7" s="81" t="s">
        <v>39106</v>
      </c>
      <c r="F7" s="100">
        <v>45992.35800925926</v>
      </c>
      <c r="G7" s="101">
        <f ca="1">IFERROR(NOW()-F7,"-")</f>
        <v>4.0177083355956711E-3</v>
      </c>
      <c r="H7" s="100">
        <v>45992.351064814815</v>
      </c>
      <c r="I7" s="18" t="str">
        <f>IFERROR(VLOOKUP(D7,DB!A:F,6,0),"")</f>
        <v>SCECO</v>
      </c>
      <c r="J7" s="18" t="str">
        <f>IFERROR(VLOOKUP(D7,DB!A:G,7,0),"")</f>
        <v>Vandalized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2</v>
      </c>
      <c r="D8" s="18" t="s">
        <v>26031</v>
      </c>
      <c r="E8" s="81" t="s">
        <v>39106</v>
      </c>
      <c r="F8" s="100">
        <v>45992.359791666669</v>
      </c>
      <c r="G8" s="101">
        <f ca="1">IFERROR(NOW()-F8,"-")</f>
        <v>2.2353009262587875E-3</v>
      </c>
      <c r="H8" s="100">
        <v>45992.352847222224</v>
      </c>
      <c r="I8" s="18" t="str">
        <f>IFERROR(VLOOKUP(D8,DB!A:F,6,0),"")</f>
        <v>SCECO</v>
      </c>
      <c r="J8" s="18" t="str">
        <f>IFERROR(VLOOKUP(D8,DB!A:G,7,0),"")</f>
        <v>Vandalized</v>
      </c>
      <c r="K8" s="18" t="s">
        <v>39193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45992.362026967596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45992.362026967596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45992.362026967596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45992.362026967596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45992.362026967596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45992.362026967596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45992.362026967596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45992.362026967596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45992.362026967596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45992.362026967596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45992.362026967596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45992.362026967596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45992.362026967596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45992.362026967596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45992.362026967596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45992.362026967596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45992.362026967596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45992.362026967596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45992.362026967596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45992.362026967596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45992.362026967596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45992.362026967596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45992.362026967596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45992.362026967596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45992.362026967596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45992.362026967596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45992.362026967596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45992.362026967596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45992.362026967596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45992.362026967596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45992.362026967596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45992.362026967596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45992.362026967596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45992.362026967596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45992.362026967596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45992.362026967596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45992.362026967596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45992.362026967596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45992.362026967596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45992.362026967596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45992.362026967596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45992.362026967596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45992.362026967596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45992.362026967596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45992.362026967596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45992.362026967596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45992.362026967596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45992.362026967596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45992.362026967596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45992.362026967596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45992.362026967596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45992.362026967596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45992.362026967596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45992.362026967596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45992.362026967596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45992.362026967596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45992.362026967596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45992.362026967596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45992.362026967596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45992.362026967596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45992.362026967596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45992.362026967596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45992.362026967596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45992.362026967596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45992.362026967596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45992.362026967596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45992.362026967596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45992.362026967596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45992.362026967596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45992.362026967596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45992.362026967596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45992.362026967596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45992.362026967596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45992.362026967596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45992.362026967596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45992.362026967596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45992.362026967596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45992.362026967596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45992.362026967596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45992.362026967596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45992.362026967596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45992.362026967596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45992.362026967596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45992.362026967596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45992.362026967596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45992.362026967596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45992.362026967596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45992.362026967596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45992.362026967596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45992.362026967596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45992.362026967596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45992.362026967596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45992.362026967596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45992.362026967596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45992.362026967596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45992.362026967596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45992.362026967596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45992.362026967596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45992.362026967596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45992.362026967596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45992.362026967596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45992.362026967596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45992.362026967596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45992.362026967596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45992.362026967596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45992.362026967596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45992.362026967596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45992.362026967596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45992.362026967596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45992.362026967596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45992.362026967596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45992.362026967596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45992.362026967596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45992.362026967596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45992.362026967596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45992.362026967596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45992.362026967596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45992.362026967596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45992.362026967596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45992.362026967596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45992.362026967596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45992.362026967596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45992.362026967596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45992.362026967596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45992.362026967596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45992.362026967596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45992.362026967596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45992.362026967596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45992.362026967596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45992.362026967596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45992.362026967596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45992.362026967596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45992.362026967596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45992.362026967596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45992.362026967596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45992.362026967596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45992.362026967596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45992.362026967596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45992.362026967596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45992.362026967596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45992.362026967596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45992.362026967596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45992.362026967596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45992.362026967596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45992.362026967596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45992.362026967596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45992.362026967596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45992.362026967596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45992.362026967596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45992.362026967596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45992.362026967596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45992.362026967596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45992.362026967596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45992.362026967596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45992.362026967596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45992.362026967596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45992.362026967596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45992.362026967596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45992.362026967596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45992.362026967596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45992.362026967596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45992.362026967596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45992.362026967596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45992.362026967596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45992.362026967596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45992.362026967596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45992.362026967596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45992.362026967596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45992.362026967596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45992.362026967596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45992.362026967596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45992.362026967596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45992.362026967596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45992.362026967596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45992.362026967596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45992.362026967596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45992.362026967596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45992.362026967596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45992.362026967596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45992.362026967596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45992.362026967596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45992.362026967596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45992.362026967596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45992.362026967596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45992.362026967596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45992.362026967596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45992.362026967596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45992.362026967596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45992.362026967596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45992.362026967596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45992.362026967596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45992.362026967596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45992.362026967596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45992.362026967596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45992.362026967596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45992.362026967596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45992.362026967596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45992.362026967596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45992.362026967596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45992.362026967596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45992.362026967596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45992.362026967596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45992.362026967596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45992.362026967596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45992.362026967596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45992.362026967596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45992.362026967596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45992.362026967596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45992.362026967596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45992.362026967596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45992.362026967596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45992.362026967596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45992.362026967596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45992.362026967596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45992.362026967596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45992.362026967596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45992.362026967596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45992.362026967596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45992.362026967596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45992.362026967596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45992.362026967596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45992.362026967596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45992.362026967596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45992.362026967596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45992.362026967596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45992.362026967596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45992.362026967596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45992.362026967596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45992.362026967596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45992.362026967596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45992.362026967596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45992.362026967596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45992.362026967596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45992.362026967596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45992.362026967596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45992.362026967596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45992.362026967596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45992.362026967596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45992.362026967596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45992.362026967596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45992.362026967596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45992.362026967596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45992.362026967596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45992.362026967596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45992.362026967596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45992.362026967596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45992.362026967596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45992.362026967596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45992.362026967596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45992.362026967596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45992.362026967596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45992.362026967596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45992.362026967596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45992.362026967596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45992.362026967596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45992.362026967596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45992.362026967596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45992.362026967596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45992.362026967596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45992.362026967596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45992.362026967596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45992.362026967596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45992.362026967596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45992.362026967596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45992.362026967596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45992.362026967596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45992.362026967596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45992.362026967596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45992.362026967596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45992.362026967596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45992.362026967596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45992.362026967596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45992.362026967596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45992.362026967596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45992.362026967596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45992.362026967596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45992.362026967596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45992.362026967596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45992.362026967596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45992.362026967596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45992.362026967596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45992.362026967596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45992.362026967596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45992.362026967596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45992.362026967596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45992.362026967596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45992.362026967596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45992.362026967596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45992.362026967596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45992.362026967596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45992.362026967596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45992.362026967596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45992.362026967596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45992.362026967596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45992.362026967596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45992.362026967596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45992.362026967596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45992.362026967596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45992.362026967596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45992.362026967596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45992.362026967596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45992.362026967596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45992.362026967596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45992.362026967596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45992.362026967596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45992.362026967596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45992.362026967596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45992.362026967596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45992.362026967596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45992.362026967596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45992.362026967596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45992.362026967596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45992.362026967596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45992.362026967596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45992.362026967596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45992.362026967596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45992.362026967596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45992.362026967596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45992.362026967596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45992.362026967596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45992.362026967596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45992.362026967596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45992.362026967596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45992.362026967596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45992.362026967596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45992.362026967596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45992.362026967596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45992.362026967596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45992.362026967596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45992.362026967596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45992.362026967596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45992.362026967596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45992.362026967596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45992.362026967596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45992.362026967596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45992.362026967596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45992.362026967596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45992.362026967596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45992.362026967596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45992.362026967596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45992.362026967596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45992.362026967596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45992.362026967596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45992.362026967596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45992.362026967596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45992.362026967596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45992.362026967596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45992.362026967596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45992.362026967596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45992.362026967596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45992.362026967596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45992.362026967596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45992.362026967596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45992.362026967596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45992.362026967596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45992.362026967596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45992.362026967596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45992.362026967596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45992.362026967596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45992.362026967596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45992.362026967596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45992.362026967596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45992.362026967596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45992.362026967596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45992.362026967596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45992.362026967596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45992.362026967596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45992.362026967596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45992.362026967596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45992.362026967596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45992.362026967596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45992.362026967596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45992.362026967596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45992.362026967596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45992.362026967596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45992.362026967596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45992.362026967596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45992.362026967596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45992.362026967596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45992.362026967596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45992.362026967596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45992.362026967596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45992.362026967596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45992.362026967596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45992.362026967596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45992.362026967596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45992.362026967596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45992.362026967596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45992.362026967596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45992.362026967596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45992.362026967596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45992.362026967596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45992.362026967596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45992.362026967596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45992.362026967596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45992.362026967596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45992.362026967596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45992.362026967596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45992.362026967596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45992.362026967596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45992.362026967596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45992.362026967596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45992.362026967596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45992.362026967596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45992.362026967596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45992.362026967596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45992.362026967596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45992.362026967596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45992.362026967596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45992.362026967596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45992.362026967596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45992.362026967596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45992.362026967596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45992.362026967596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45992.362026967596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45992.362026967596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45992.362026967596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45992.362026967596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45992.362026967596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45992.362026967596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45992.362026967596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45992.362026967596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45992.362026967596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45992.362026967596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45992.362026967596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45992.362026967596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45992.362026967596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45992.362026967596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45992.362026967596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45992.362026967596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45992.362026967596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45992.362026967596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45992.362026967596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45992.362026967596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45992.362026967596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45992.362026967596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45992.362026967596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45992.362026967596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45992.362026967596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45992.362026967596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45992.362026967596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45992.362026967596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45992.362026967596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45992.362026967596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45992.362026967596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45992.362026967596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45992.362026967596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45992.362026967596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45992.362026967596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45992.362026967596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45992.362026967596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45992.362026967596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45992.362026967596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45992.362026967596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45992.362026967596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45992.362026967596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45992.362026967596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45992.362026967596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45992.362026967596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45992.362026967596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45992.362026967596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45992.362026967596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45992.362026967596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45992.362026967596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45992.362026967596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45992.362026967596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45992.362026967596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45992.362026967596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45992.362026967596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45992.362026967596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45992.362026967596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45992.362026967596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45992.362026967596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45992.362026967596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45992.362026967596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45992.362026967596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45992.362026967596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45992.362026967596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45992.362026967596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45992.362026967596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45992.362026967596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45992.362026967596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45992.362026967596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45992.362026967596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45992.362026967596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45992.362026967596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45992.362026967596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45992.362026967596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45992.362026967596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45992.362026967596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45992.362026967596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45992.362026967596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45992.362026967596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45992.362026967596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45992.362026967596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45992.362026967596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45992.362026967596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45992.362026967596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45992.362026967596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45992.362026967596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45992.362026967596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45992.362026967596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45992.362026967596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45992.362026967596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45992.362026967596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45992.362026967596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45992.362026967596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45992.362026967596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45992.362026967596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45992.362026967596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45992.362026967596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45992.362026967596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45992.362026967596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45992.362026967596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45992.362026967596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45992.362026967596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45992.362026967596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45992.362026967596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45992.362026967596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45992.362026967596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45992.362026967596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45992.362026967596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45992.362026967596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45992.362026967596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45992.362026967596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45992.362026967596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45992.362026967596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45992.362026967596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45992.362026967596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45992.362026967596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45992.362026967596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45992.362026967596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45992.362026967596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45992.362026967596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45992.362026967596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45992.362026967596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45992.362026967596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45992.362026967596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45992.362026967596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45992.362026967596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45992.362026967596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45992.362026967596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45992.362026967596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45992.362026967596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45992.362026967596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45992.362026967596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45992.362026967596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45992.362026967596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45992.362026967596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45992.362026967596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45992.362026967596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45992.362026967596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45992.362026967596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45992.362026967596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45992.362026967596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45992.362026967596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45992.362026967596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45992.362026967596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45992.362026967596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45992.362026967596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45992.362026967596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45992.362026967596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45992.362026967596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45992.362026967596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45992.362026967596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45992.362026967596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45992.362026967596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45992.362026967596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45992.362026967596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45992.362026967596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45992.362026967596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45992.362026967596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45992.362026967596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45992.362026967596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45992.362026967596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45992.362026967596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45992.362026967596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45992.362026967596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45992.362026967596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45992.362026967596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45992.362026967596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45992.362026967596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45992.362026967596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45992.362026967596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45992.362026967596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45992.362026967596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45992.362026967596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45992.362026967596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45992.362026967596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45992.362026967596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45992.362026967596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45992.362026967596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45992.362026967596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45992.362026967596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45992.362026967596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45992.362026967596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45992.362026967596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45992.362026967596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45992.362026967596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45992.362026967596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45992.362026967596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45992.362026967596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45992.362026967596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45992.362026967596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45992.362026967596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45992.362026967596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45992.362026967596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45992.362026967596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45992.362026967596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45992.362026967596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45992.362026967596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45992.362026967596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45992.362026967596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45992.362026967596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45992.362026967596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45992.362026967596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45992.362026967596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45992.362026967596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45992.362026967596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45992.362026967596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45992.362026967596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45992.362026967596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45992.362026967596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45992.362026967596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45992.362026967596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45992.362026967596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45992.362026967596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45992.362026967596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45992.362026967596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45992.362026967596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45992.362026967596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45992.362026967596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45992.362026967596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45992.362026967596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45992.362026967596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45992.362026967596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45992.362026967596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45992.362026967596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45992.362026967596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45992.362026967596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45992.362026967596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45992.362026967596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45992.362026967596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45992.362026967596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45992.362026967596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45992.362026967596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45992.362026967596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45992.362026967596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45992.362026967596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45992.362026967596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45992.362026967596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45992.362026967596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45992.362026967596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45992.362026967596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45992.362026967596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45992.362026967596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45992.362026967596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45992.362026967596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45992.362026967596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45992.362026967596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45992.362026967596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45992.362026967596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45992.362026967596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45992.362026967596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45992.362026967596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45992.362026967596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45992.362026967596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45992.362026967596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45992.362026967596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45992.362026967596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45992.362026967596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45992.362026967596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45992.362026967596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45992.362026967596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45992.362026967596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45992.362026967596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45992.362026967596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45992.362026967596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45992.362026967596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45992.362026967596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45992.362026967596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45992.362026967596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45992.362026967596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45992.362026967596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45992.362026967596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45992.362026967596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45992.362026967596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45992.362026967596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45992.362026967596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45992.362026967596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45992.362026967596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45992.362026967596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45992.362026967596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45992.362026967596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45992.362026967596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45992.362026967596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45992.362026967596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45992.362026967596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45992.362026967596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45992.362026967596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45992.362026967596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45992.362026967596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45992.362026967596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45992.362026967596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45992.362026967596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45992.362026967596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45992.362026967596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45992.362026967596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45992.362026967596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45992.362026967596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45992.362026967596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45992.362026967596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45992.362026967596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45992.362026967596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45992.362026967596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45992.362026967596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45992.362026967596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45992.362026967596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45992.362026967596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45992.362026967596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45992.362026967596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45992.362026967596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45992.362026967596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45992.362026967596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45992.362026967596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45992.362026967596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45992.362026967596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45992.362026967596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45992.362026967596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45992.362026967596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45992.362026967596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45992.362026967596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45992.362026967596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45992.362026967596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45992.362026967596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45992.362026967596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45992.362026967596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45992.362026967596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45992.362026967596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45992.362026967596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45992.362026967596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45992.362026967596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45992.362026967596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45992.362026967596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45992.362026967596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45992.362026967596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45992.362026967596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45992.362026967596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45992.362026967596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45992.362026967596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45992.362026967596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45992.362026967596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45992.362026967596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45992.362026967596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45992.362026967596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45992.362026967596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45992.362026967596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45992.362026967596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45992.362026967596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45992.362026967596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45992.362026967596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45992.362026967596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45992.362026967596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45992.362026967596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45992.362026967596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45992.362026967596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45992.362026967596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45992.362026967596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45992.362026967596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45992.362026967596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45992.362026967596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45992.362026967596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45992.362026967596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45992.362026967596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45992.362026967596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45992.362026967596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45992.362026967596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45992.362026967596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45992.362026967596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45992.362026967596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45992.362026967596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45992.362026967596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45992.362026967596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45992.362026967596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45992.362026967596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45992.362026967596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45992.362026967596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45992.362026967596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45992.362026967596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45992.362026967596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45992.362026967596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45992.362026967596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45992.362026967596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45992.362026967596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45992.362026967596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45992.362026967596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45992.362026967596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45992.362026967596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45992.362026967596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45992.362026967596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45992.362026967596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45992.362026967596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45992.362026967596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45992.362026967596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45992.362026967596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45992.362026967596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45992.362026967596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45992.362026967596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45992.362026967596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45992.362026967596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45992.362026967596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45992.362026967596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45992.362026967596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45992.362026967596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45992.362026967596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45992.362026967596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45992.362026967596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45992.362026967596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45992.362026967596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45992.362026967596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45992.362026967596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45992.362026967596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45992.362026967596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45992.362026967596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45992.362026967596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45992.362026967596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45992.362026967596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45992.362026967596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45992.362026967596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45992.362026967596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45992.362026967596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45992.362026967596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45992.362026967596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45992.362026967596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45992.362026967596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45992.362026967596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45992.362026967596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45992.362026967596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45992.362026967596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45992.362026967596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45992.362026967596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45992.362026967596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45992.362026967596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45992.362026967596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45992.362026967596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45992.362026967596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45992.362026967596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45992.362026967596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45992.362026967596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45992.362026967596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45992.362026967596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45992.362026967596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45992.362026967596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45992.362026967596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45992.362026967596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45992.362026967596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45992.362026967596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45992.362026967596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45992.362026967596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45992.362026967596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45992.362026967596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45992.362026967596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45992.362026967596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45992.362026967596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45992.362026967596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45992.362026967596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45992.362026967596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45992.362026967596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45992.362026967596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45992.362026967596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45992.362026967596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45992.362026967596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45992.362026967596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45992.362026967596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45992.362026967596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45992.362026967596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45992.362026967596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45992.362026967596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45992.362026967596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45992.362026967596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45992.362026967596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45992.362026967596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45992.362026967596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45992.362026967596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45992.362026967596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45992.362026967596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45992.362026967596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45992.362026967596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45992.362026967596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45992.362026967596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45992.362026967596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45992.362026967596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45992.362026967596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45992.362026967596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45992.362026967596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45992.362026967596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45992.362026967596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45992.362026967596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45992.362026967596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45992.362026967596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45992.362026967596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45992.362026967596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45992.362026967596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45992.362026967596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45992.362026967596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45992.362026967596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45992.362026967596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45992.362026967596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45992.362026967596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45992.362026967596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45992.362026967596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45992.362026967596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45992.362026967596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45992.362026967596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45992.362026967596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45992.362026967596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45992.362026967596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45992.362026967596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45992.362026967596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45992.362026967596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45992.362026967596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45992.362026967596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45992.362026967596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45992.362026967596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45992.362026967596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45992.362026967596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45992.362026967596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45992.362026967596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45992.362026967596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45992.362026967596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45992.362026967596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45992.362026967596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45992.362026967596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45992.362026967596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45992.362026967596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45992.362026967596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45992.362026967596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45992.362026967596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45992.362026967596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45992.362026967596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45992.362026967596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45992.362026967596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45992.362026967596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45992.362026967596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45992.362026967596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45992.362026967596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45992.362026967596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45992.362026967596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45992.362026967596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45992.362026967596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45992.362026967596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45992.362026967596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45992.362026967596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45992.362026967596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45992.362026967596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45992.362026967596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45992.362026967596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45992.362026967596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45992.362026967596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45992.362026967596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45992.362026967596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45992.362026967596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45992.362026967596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45992.362026967596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45992.362026967596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45992.362026967596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45992.362026967596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45992.362026967596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45992.362026967596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45992.362026967596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45992.362026967596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45992.362026967596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45992.362026967596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45992.362026967596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45992.362026967596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45992.362026967596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45992.362026967596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45992.362026967596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45992.362026967596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45992.362026967596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45992.362026967596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45992.362026967596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45992.362026967596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45992.362026967596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45992.362026967596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45992.362026967596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45992.362026967596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45992.362026967596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45992.362026967596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45992.362026967596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45992.362026967596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45992.362026967596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45992.362026967596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45992.362026967596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45992.362026967596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288.88130937499955</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39201</v>
      </c>
      <c r="E3" s="91" t="s">
        <v>39106</v>
      </c>
      <c r="F3" s="92">
        <v>45992.338194444441</v>
      </c>
      <c r="G3" s="93">
        <f t="shared" ref="G3:G26" ca="1" si="0">IFERROR(NOW()-F3,"")</f>
        <v>2.3832523154851515E-2</v>
      </c>
      <c r="H3" s="92">
        <v>45992.33116898148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39204</v>
      </c>
      <c r="E4" s="91" t="s">
        <v>39106</v>
      </c>
      <c r="F4" s="92"/>
      <c r="G4" s="93">
        <f t="shared" ca="1" si="0"/>
        <v>45992.362026967596</v>
      </c>
      <c r="H4" s="92">
        <v>45992.318518518521</v>
      </c>
      <c r="I4" s="110" t="str">
        <f>IFERROR(VLOOKUP(D4,DB!A:F,6,0),"")</f>
        <v>SCECO</v>
      </c>
      <c r="J4" s="110" t="str">
        <f>IFERROR(VLOOKUP(D4,DB!A:G,7,0),"")</f>
        <v>Dead</v>
      </c>
      <c r="K4" s="94" t="s">
        <v>39205</v>
      </c>
      <c r="L4" s="88" t="str">
        <f>IFERROR(VLOOKUP(D4,DB!A:I,9,0),"")</f>
        <v>Latis</v>
      </c>
    </row>
    <row r="5" spans="1:16" ht="15" customHeight="1">
      <c r="A5" s="110" t="s">
        <v>39203</v>
      </c>
      <c r="B5" s="110" t="str">
        <f>IFERROR(VLOOKUP(D5,DB!A:K,11,0),"")</f>
        <v>R4</v>
      </c>
      <c r="C5" s="90">
        <v>3</v>
      </c>
      <c r="D5" s="88" t="s">
        <v>39206</v>
      </c>
      <c r="E5" s="91" t="s">
        <v>39106</v>
      </c>
      <c r="F5" s="92"/>
      <c r="G5" s="93">
        <f t="shared" ca="1" si="0"/>
        <v>45992.362026967596</v>
      </c>
      <c r="H5" s="92">
        <v>45992.329687500001</v>
      </c>
      <c r="I5" s="110" t="str">
        <f>IFERROR(VLOOKUP(D5,DB!A:F,6,0),"")</f>
        <v>SCECO</v>
      </c>
      <c r="J5" s="110" t="str">
        <f>IFERROR(VLOOKUP(D5,DB!A:G,7,0),"")</f>
        <v>Dead</v>
      </c>
      <c r="K5" s="94" t="s">
        <v>39196</v>
      </c>
      <c r="L5" s="88" t="str">
        <f>IFERROR(VLOOKUP(D5,DB!A:I,9,0),"")</f>
        <v>Latis</v>
      </c>
    </row>
    <row r="6" spans="1:16" ht="15" customHeight="1">
      <c r="A6" s="110" t="s">
        <v>39207</v>
      </c>
      <c r="B6" s="110" t="str">
        <f>IFERROR(VLOOKUP(D6,DB!A:K,11,0),"")</f>
        <v>R4</v>
      </c>
      <c r="C6" s="90">
        <v>3</v>
      </c>
      <c r="D6" s="88" t="s">
        <v>39208</v>
      </c>
      <c r="E6" s="91" t="s">
        <v>39106</v>
      </c>
      <c r="F6" s="92">
        <v>45992.347222222219</v>
      </c>
      <c r="G6" s="93">
        <f t="shared" ca="1" si="0"/>
        <v>1.4804745376750361E-2</v>
      </c>
      <c r="H6" s="92">
        <v>45992.337719907409</v>
      </c>
      <c r="I6" s="110" t="str">
        <f>IFERROR(VLOOKUP(D6,DB!A:F,6,0),"")</f>
        <v>SCECO</v>
      </c>
      <c r="J6" s="110" t="str">
        <f>IFERROR(VLOOKUP(D6,DB!A:G,7,0),"")</f>
        <v>Dead</v>
      </c>
      <c r="K6" s="94" t="s">
        <v>39209</v>
      </c>
      <c r="L6" s="88" t="str">
        <f>IFERROR(VLOOKUP(D6,DB!A:I,9,0),"")</f>
        <v>Latis</v>
      </c>
    </row>
    <row r="7" spans="1:16" ht="15" customHeight="1">
      <c r="A7" s="110" t="s">
        <v>39210</v>
      </c>
      <c r="B7" s="110" t="str">
        <f>IFERROR(VLOOKUP(D7,DB!A:K,11,0),"")</f>
        <v>R4</v>
      </c>
      <c r="C7" s="90">
        <v>2</v>
      </c>
      <c r="D7" s="88" t="s">
        <v>34729</v>
      </c>
      <c r="E7" s="91" t="s">
        <v>39106</v>
      </c>
      <c r="F7" s="92">
        <v>45992.354861111111</v>
      </c>
      <c r="G7" s="93">
        <f t="shared" ca="1" si="0"/>
        <v>7.1658564847894013E-3</v>
      </c>
      <c r="H7" s="92">
        <v>45992.3440625</v>
      </c>
      <c r="I7" s="110" t="str">
        <f>IFERROR(VLOOKUP(D7,DB!A:F,6,0),"")</f>
        <v>SCECO</v>
      </c>
      <c r="J7" s="110" t="str">
        <f>IFERROR(VLOOKUP(D7,DB!A:G,7,0),"")</f>
        <v>Vandalized</v>
      </c>
      <c r="K7" s="94" t="s">
        <v>39209</v>
      </c>
      <c r="L7" s="88" t="str">
        <f>IFERROR(VLOOKUP(D7,DB!A:I,9,0),"")</f>
        <v>Latis</v>
      </c>
    </row>
    <row r="8" spans="1:16" ht="15" customHeight="1">
      <c r="A8" s="110"/>
      <c r="B8" s="110" t="str">
        <f>IFERROR(VLOOKUP(D8,DB!A:K,11,0),"")</f>
        <v/>
      </c>
      <c r="C8" s="90"/>
      <c r="D8" s="88"/>
      <c r="E8" s="91"/>
      <c r="F8" s="92"/>
      <c r="G8" s="93">
        <f t="shared" ca="1" si="0"/>
        <v>45992.362026967596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45992.362026967596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45992.362026967596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45992.362026967596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45992.362026967596</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45992.362026967596</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45992.362026967596</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45992.362026967596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45992.362026967596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45992.362026967596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45992.362026967596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45992.362026967596</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45992.362026967596</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45992.362026967596</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45992.362026967596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45992.362026967596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45992.362026967596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45992.362026967596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45992.362026967596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45992.362026967596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45992.362026967596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45992.362026967596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45992.362026967596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45992.362026967596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45992.362026967596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45992.362026967596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45992.362026967596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45992.362026967596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45992.362026967596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45992.362026967596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45992.362026967596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45992.362026967596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45992.362026967596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45992.362026967596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45992.362026967596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45992.362026967596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45992.362026967596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45992.362026967596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45992.362026967596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45992.362026967596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45992.362026967596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45992.362026967596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45992.362026967596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45992.362026967596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45992.362026967596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45992.362026967596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45992.362026967596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45992.362026967596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45992.362026967596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45992.362026967596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45992.362026967596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45992.362026967596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45992.362026967596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45992.362026967596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45992.362026967596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45992.362026967596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45992.362026967596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45992.362026967596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45992.362026967596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45992.362026967596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45992.362026967596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45992.362026967596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45992.362026967596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45992.362026967596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45992.362026967596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45992.362026967596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45992.362026967596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45992.362026967596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45992.362026967596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45992.362026967596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45992.362026967596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45992.362026967596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45992.362026967596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45992.362026967596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45992.362026967596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45992.362026967596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45992.362026967596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45992.362026967596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45992.362026967596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45992.362026967596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45992.362026967596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45992.362026967596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45992.362026967596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45992.362026967596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45992.362026967596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45992.362026967596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45992.362026967596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45992.362026967596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45992.362026967596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45992.362026967596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45992.362026967596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45992.362026967596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45992.362026967596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45992.362026967596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45992.362026967596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45992.362026967596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45992.362026967596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45992.362026967596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45992.362026967596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45992.362026967596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45992.362026967596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45992.362026967596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45992.362026967596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45992.362026967596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45992.362026967596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45992.362026967596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45992.362026967596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45992.362026967596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45992.362026967596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45992.362026967596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45992.362026967596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45992.362026967596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45992.362026967596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45992.362026967596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45992.362026967596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45992.362026967596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45992.362026967596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45992.362026967596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45992.362026967596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45992.362026967596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45992.362026967596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45992.362026967596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45992.362026967596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45992.362026967596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45992.362026967596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45992.362026967596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45992.362026967596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45992.362026967596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45992.362026967596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45992.362026967596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45992.362026967596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45992.362026967596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45992.362026967596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45992.362026967596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45992.362026967596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45992.362026967596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45992.362026967596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45992.362026967596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45992.362026967596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45992.362026967596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45992.362026967596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45992.362026967596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45992.362026967596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45992.362026967596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45992.362026967596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45992.362026967596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45992.362026967596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45992.362026967596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45992.362026967596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45992.362026967596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45992.362026967596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45992.362026967596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45992.362026967596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45992.362026967596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45992.362026967596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45992.362026967596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45992.362026967596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45992.362026967596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45992.362026967596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45992.362026967596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45992.362026967596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45992.362026967596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45992.362026967596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45992.362026967596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45992.362026967596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45992.362026967596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45992.362026967596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45992.362026967596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45992.362026967596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45992.362026967596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45992.362026967596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45992.362026967596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45992.362026967596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45992.362026967596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45992.362026967596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45992.362026967596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45992.362026967596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45992.362026967596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45992.362026967596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45992.362026967596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45992.362026967596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45992.362026967596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45992.362026967596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45992.362026967596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45992.362026967596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45992.362026967596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45992.362026967596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45992.362026967596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45992.362026967596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45992.362026967596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45992.362026967596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45992.362026967596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45992.362026967596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45992.362026967596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45992.362026967596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45992.362026967596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45992.362026967596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45992.362026967596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45992.362026967596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45992.362026967596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45992.362026967596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45992.362026967596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45992.362026967596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45992.362026967596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45992.362026967596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45992.362026967596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45992.362026967596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45992.362026967596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45992.362026967596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45992.362026967596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45992.362026967596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45992.362026967596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45992.362026967596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45992.362026967596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45992.362026967596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45992.362026967596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45992.362026967596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45992.362026967596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45992.362026967596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45992.362026967596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45992.362026967596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45992.362026967596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45992.362026967596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45992.362026967596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45992.362026967596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45992.362026967596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45992.362026967596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45992.362026967596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45992.362026967596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45992.362026967596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45992.362026967596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45992.362026967596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45992.362026967596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45992.362026967596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45992.362026967596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45992.362026967596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45992.362026967596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45992.362026967596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45992.362026967596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45992.362026967596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45992.362026967596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45992.362026967596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45992.362026967596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45992.362026967596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45992.362026967596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45992.362026967596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45992.362026967596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45992.362026967596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45992.362026967596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45992.362026967596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45992.362026967596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45992.362026967596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45992.362026967596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45992.362026967596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45992.362026967596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45992.362026967596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45992.362026967596</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39211</v>
      </c>
      <c r="B2" s="37" t="str">
        <f>IFERROR(VLOOKUP(D2,DB!A:K,11,0),"")</f>
        <v>R5</v>
      </c>
      <c r="C2" s="37">
        <v>3</v>
      </c>
      <c r="D2" s="103" t="s">
        <v>36085</v>
      </c>
      <c r="E2" s="37" t="s">
        <v>39106</v>
      </c>
      <c r="F2" s="38">
        <v>45891.832060185188</v>
      </c>
      <c r="G2" s="105">
        <f ca="1">IFERROR(NOW()-F2,"")</f>
        <v>100.52996678240743</v>
      </c>
      <c r="H2" s="38">
        <v>45891.790393518517</v>
      </c>
      <c r="I2" s="37" t="str">
        <f>IFERROR(VLOOKUP(D2,DB!A:F,6,0),"")</f>
        <v>Generator-SG</v>
      </c>
      <c r="J2" s="37" t="str">
        <f>IFERROR(VLOOKUP(D2,DB!A:G,7,0),"")</f>
        <v>Vandalized</v>
      </c>
      <c r="K2" s="37" t="s">
        <v>39212</v>
      </c>
      <c r="L2" s="37" t="str">
        <f>IFERROR(VLOOKUP(D2,DB!A:I,9,0),"")</f>
        <v>Latis</v>
      </c>
      <c r="M2" s="102"/>
    </row>
    <row r="3" spans="1:13" s="39" customFormat="1" ht="30.75">
      <c r="A3" s="37" t="s">
        <v>39213</v>
      </c>
      <c r="B3" s="37" t="str">
        <f>IFERROR(VLOOKUP(D3,DB!A:K,11,0),"")</f>
        <v>R5</v>
      </c>
      <c r="C3" s="37">
        <v>1</v>
      </c>
      <c r="D3" s="37" t="s">
        <v>33407</v>
      </c>
      <c r="E3" s="37" t="s">
        <v>39185</v>
      </c>
      <c r="F3" s="38">
        <v>45926.188877314817</v>
      </c>
      <c r="G3" s="105">
        <f t="shared" ref="G3" ca="1" si="0">IFERROR(NOW()-F3,"")</f>
        <v>66.173149652779102</v>
      </c>
      <c r="H3" s="38">
        <v>45926.158159722225</v>
      </c>
      <c r="I3" s="37" t="str">
        <f>IFERROR(VLOOKUP(D3,DB!A:F,6,0),"")</f>
        <v>SCECO</v>
      </c>
      <c r="J3" s="37" t="str">
        <f>IFERROR(VLOOKUP(D3,DB!A:G,7,0),"")</f>
        <v>Good</v>
      </c>
      <c r="K3" s="37" t="s">
        <v>39214</v>
      </c>
      <c r="L3" s="37" t="str">
        <f>IFERROR(VLOOKUP(D3,DB!A:I,9,0),"")</f>
        <v>Latis</v>
      </c>
      <c r="M3" s="102"/>
    </row>
    <row r="4" spans="1:13" s="39" customFormat="1" ht="39.75" customHeight="1">
      <c r="A4" s="106" t="s">
        <v>39215</v>
      </c>
      <c r="B4" s="106" t="str">
        <f>IFERROR(VLOOKUP(D4,DB!A:K,11,0),"")</f>
        <v>R5</v>
      </c>
      <c r="C4" s="106">
        <v>1</v>
      </c>
      <c r="D4" s="106" t="s">
        <v>34832</v>
      </c>
      <c r="E4" s="106" t="s">
        <v>39185</v>
      </c>
      <c r="F4" s="107">
        <v>45948.661111111112</v>
      </c>
      <c r="G4" s="108">
        <f t="shared" ref="G4" ca="1" si="1">IFERROR(NOW()-F4,"")</f>
        <v>43.700915856483334</v>
      </c>
      <c r="H4" s="107">
        <v>45948.661111111112</v>
      </c>
      <c r="I4" s="106" t="str">
        <f>IFERROR(VLOOKUP(D4,DB!A:F,6,0),"")</f>
        <v>SCECO</v>
      </c>
      <c r="J4" s="106" t="str">
        <f>IFERROR(VLOOKUP(D4,DB!A:G,7,0),"")</f>
        <v>Dead</v>
      </c>
      <c r="K4" s="106" t="s">
        <v>39216</v>
      </c>
      <c r="L4" s="106" t="str">
        <f>IFERROR(VLOOKUP(D4,DB!A:I,9,0),"")</f>
        <v>Latis</v>
      </c>
    </row>
    <row r="5" spans="1:13" s="39" customFormat="1" ht="30.75">
      <c r="A5" s="106" t="s">
        <v>39217</v>
      </c>
      <c r="B5" s="106" t="str">
        <f>IFERROR(VLOOKUP(D5,DB!A:K,11,0),"")</f>
        <v>R5</v>
      </c>
      <c r="C5" s="106">
        <v>1</v>
      </c>
      <c r="D5" s="106" t="s">
        <v>36592</v>
      </c>
      <c r="E5" s="106" t="s">
        <v>39106</v>
      </c>
      <c r="F5" s="107">
        <v>45981.373298611114</v>
      </c>
      <c r="G5" s="108">
        <f ca="1">IFERROR(NOW()-F5,"")</f>
        <v>10.98872835648217</v>
      </c>
      <c r="H5" s="136">
        <v>45981.360798611109</v>
      </c>
      <c r="I5" s="106" t="str">
        <f>IFERROR(VLOOKUP(D5,DB!A:F,6,0),"")</f>
        <v>SCECO</v>
      </c>
      <c r="J5" s="106" t="str">
        <f>IFERROR(VLOOKUP(D5,DB!A:G,7,0),"")</f>
        <v>Dead</v>
      </c>
      <c r="K5" s="106" t="s">
        <v>39218</v>
      </c>
      <c r="L5" s="106" t="str">
        <f>IFERROR(VLOOKUP(D5,DB!A:I,9,0),"")</f>
        <v>Latis</v>
      </c>
    </row>
    <row r="6" spans="1:13">
      <c r="A6" s="37" t="s">
        <v>39219</v>
      </c>
      <c r="B6" s="37" t="s">
        <v>5445</v>
      </c>
      <c r="C6" s="37">
        <v>1</v>
      </c>
      <c r="D6" s="37" t="s">
        <v>36123</v>
      </c>
      <c r="E6" s="37" t="s">
        <v>39106</v>
      </c>
      <c r="F6" s="38">
        <v>45992.123136574075</v>
      </c>
      <c r="G6" s="135">
        <f ca="1">IFERROR(NOW()-F6,"")</f>
        <v>0.2388903935207054</v>
      </c>
      <c r="H6" s="38">
        <v>45992.1175</v>
      </c>
      <c r="I6" s="37" t="str">
        <f>IFERROR(VLOOKUP(D6,DB!A:F,6,0),"")</f>
        <v>Generator-SG</v>
      </c>
      <c r="J6" s="37" t="str">
        <f>IFERROR(VLOOKUP(D6,DB!A:G,7,0),"")</f>
        <v>Vandalized</v>
      </c>
      <c r="K6" s="103" t="s">
        <v>39220</v>
      </c>
      <c r="L6" s="37" t="str">
        <f>IFERROR(VLOOKUP(D6,DB!A:I,9,0),"")</f>
        <v>Latis</v>
      </c>
    </row>
    <row r="7" spans="1:13">
      <c r="A7" s="37"/>
      <c r="B7" s="37" t="str">
        <f>IFERROR(VLOOKUP(D7,DB!A:K,11,0),"")</f>
        <v/>
      </c>
      <c r="C7" s="37"/>
      <c r="D7" s="37"/>
      <c r="E7" s="37"/>
      <c r="F7" s="38"/>
      <c r="G7" s="135">
        <f ca="1">IFERROR(NOW()-F7,"")</f>
        <v>45992.362026967596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45992.362026967596</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45992.362026967596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45992.362026967596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45992.362026967596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45992.362026967596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45992.362026967596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45992.362026967596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45992.362026967596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45992.362026967596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45992.362026967596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45992.362026967596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45992.362026967596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45992.362026967596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45992.362026967596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45992.362026967596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45992.362026967596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45992.362026967596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45992.362026967596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45992.362026967596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45992.362026967596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45992.362026967596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45992.362026967596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45992.362026967596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45992.362026967596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45992.362026967596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45992.362026967596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45992.362026967596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45992.362026967596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45992.362026967596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45992.362026967596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45992.362026967596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45992.362026967596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45992.362026967596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45992.362026967596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45992.362026967596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45992.362026967596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45992.362026967596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45992.362026967596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45992.362026967596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45992.362026967596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45992.362026967596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45992.362026967596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45992.362026967596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45992.362026967596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45992.362026967596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45992.362026967596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45992.362026967596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45992.362026967596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45992.362026967596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45992.362026967596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45992.362026967596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45992.362026967596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45992.362026967596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45992.362026967596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45992.362026967596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45992.362026967596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45992.362026967596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45992.362026967596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45992.362026967596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45992.362026967596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45992.362026967596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45992.362026967596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45992.362026967596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45992.362026967596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39221</v>
      </c>
      <c r="B2" s="119" t="str">
        <f>IFERROR(VLOOKUP(D2,DB!A:K,11,0),"")</f>
        <v>R6</v>
      </c>
      <c r="C2" s="120">
        <v>1</v>
      </c>
      <c r="D2" s="119" t="s">
        <v>36958</v>
      </c>
      <c r="E2" s="106" t="s">
        <v>39106</v>
      </c>
      <c r="F2" s="121">
        <v>45992.318229166667</v>
      </c>
      <c r="G2" s="72">
        <f ca="1">IFERROR(NOW()-F2,"-")</f>
        <v>4.3797800928587094E-2</v>
      </c>
      <c r="H2" s="121">
        <v>45992.312511574077</v>
      </c>
      <c r="I2" s="119" t="str">
        <f>IFERROR(VLOOKUP(D2,DB!A:F,6,0),"")</f>
        <v>SCECO</v>
      </c>
      <c r="J2" s="119" t="str">
        <f>IFERROR(VLOOKUP(D2,DB!A:G,7,0),"")</f>
        <v>Vandalized</v>
      </c>
      <c r="K2" s="122" t="s">
        <v>39222</v>
      </c>
      <c r="L2" s="137" t="str">
        <f>IFERROR(VLOOKUP(D2,DB!A:I,9,0),"")</f>
        <v>Latis</v>
      </c>
    </row>
    <row r="3" spans="1:16382" ht="31.5" customHeight="1">
      <c r="A3" s="118" t="s">
        <v>39223</v>
      </c>
      <c r="B3" s="119" t="str">
        <f>IFERROR(VLOOKUP(D3,DB!A:K,11,0),"")</f>
        <v>R6</v>
      </c>
      <c r="C3" s="120">
        <v>2</v>
      </c>
      <c r="D3" s="119" t="s">
        <v>36977</v>
      </c>
      <c r="E3" s="106" t="s">
        <v>39106</v>
      </c>
      <c r="F3" s="121">
        <v>45992.335810185185</v>
      </c>
      <c r="G3" s="72">
        <f ca="1">IFERROR(NOW()-F3,"-")</f>
        <v>2.621678241121117E-2</v>
      </c>
      <c r="H3" s="121">
        <v>45992.329317129632</v>
      </c>
      <c r="I3" s="119" t="str">
        <f>IFERROR(VLOOKUP(D3,DB!A:F,6,0),"")</f>
        <v>SCECO</v>
      </c>
      <c r="J3" s="119" t="str">
        <f>IFERROR(VLOOKUP(D3,DB!A:G,7,0),"")</f>
        <v xml:space="preserve">Weak </v>
      </c>
      <c r="K3" s="122" t="s">
        <v>39224</v>
      </c>
      <c r="L3" s="137" t="str">
        <f>IFERROR(VLOOKUP(D3,DB!A:I,9,0),"")</f>
        <v>Latis</v>
      </c>
    </row>
    <row r="4" spans="1:16382" ht="31.5" customHeight="1">
      <c r="A4" s="118"/>
      <c r="B4" s="119" t="str">
        <f>IFERROR(VLOOKUP(D4,DB!A:K,11,0),"")</f>
        <v/>
      </c>
      <c r="C4" s="120"/>
      <c r="D4" s="119"/>
      <c r="E4" s="106"/>
      <c r="F4" s="121"/>
      <c r="G4" s="72">
        <f ca="1">IFERROR(NOW()-F4,"-")</f>
        <v>45992.362026967596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45992.362026967596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45992.362026967596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45992.362026967596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45992.362026967596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45992.362026967596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45992.362026967596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45992.362026967596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45992.362026967596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45992.362026967596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45992.362026967596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45992.362026967596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45992.362026967596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45992.362026967596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45992.362026967596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45992.362026967596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45992.362026967596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45992.362026967596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45992.362026967596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45992.362026967596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45992.362026967596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45992.362026967596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45992.362026967596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45992.362026967596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45992.362026967596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45992.362026967596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45992.362026967596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45992.362026967596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45992.362026967596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45992.362026967596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45992.362026967596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45992.362026967596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45992.362026967596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45992.362026967596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45992.362026967596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45992.362026967596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45992.362026967596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45992.362026967596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45992.362026967596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45992.362026967596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45992.362026967596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45992.362026967596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45992.362026967596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45992.362026967596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45992.362026967596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45992.362026967596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45992.362026967596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45992.362026967596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45992.362026967596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45992.362026967596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45992.362026967596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45992.362026967596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45992.362026967596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45992.362026967596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45992.362026967596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45992.362026967596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45992.362026967596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45992.362026967596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45992.362026967596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45992.362026967596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45992.362026967596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45992.362026967596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45992.362026967596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45992.362026967596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45992.362026967596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45992.362026967596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45992.362026967596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45992.362026967596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45992.362026967596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45992.362026967596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45992.362026967596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45992.362026967596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45992.362026967596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45992.362026967596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45992.362026967596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45992.362026967596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45992.362026967596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45992.362026967596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45992.362026967596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45992.362026967596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45992.362026967596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45992.362026967596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45992.362026967596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45992.362026967596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45992.362026967596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45992.362026967596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45992.362026967596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45992.362026967596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45992.362026967596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45992.362026967596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45992.362026967596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45992.362026967596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45992.362026967596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45992.362026967596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45992.362026967596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45992.362026967596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45992.362026967596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45992.362026967596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45992.362026967596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45992.362026967596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45992.362026967596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45992.362026967596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45992.362026967596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45992.362026967596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45992.362026967596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45992.362026967596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45992.362026967596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45992.362026967596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45992.362026967596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45992.362026967596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45992.362026967596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45992.362026967596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45992.362026967596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45992.362026967596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45992.362026967596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45992.362026967596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45992.362026967596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45992.362026967596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45992.362026967596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45992.362026967596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45992.362026967596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45992.362026967596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45992.362026967596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45992.362026967596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45992.362026967596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45992.362026967596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45992.362026967596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45992.362026967596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45992.362026967596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45992.362026967596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45992.362026967596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45992.362026967596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45992.362026967596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45992.362026967596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45992.362026967596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45992.362026967596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45992.362026967596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45992.362026967596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45992.362026967596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45992.362026967596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45992.362026967596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45992.362026967596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45992.362026967596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45992.362026967596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45992.362026967596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45992.362026967596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45992.362026967596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45992.362026967596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45992.362026967596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45992.362026967596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45992.362026967596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45992.362026967596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45992.362026967596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45992.362026967596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45992.362026967596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45992.362026967596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45992.362026967596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45992.362026967596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45992.362026967596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45992.362026967596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45992.362026967596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45992.362026967596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45992.362026967596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45992.362026967596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45992.362026967596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45992.362026967596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45992.362026967596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45992.362026967596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45992.362026967596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45992.362026967596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45992.362026967596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45992.362026967596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45992.362026967596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45992.362026967596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45992.362026967596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45992.362026967596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45992.362026967596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45992.362026967596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45992.362026967596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45992.362026967596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45992.362026967596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45992.362026967596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45992.362026967596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45992.362026967596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45992.362026967596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45992.362026967596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45992.362026967596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45992.362026967596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45992.362026967596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45992.362026967596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45992.362026967596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45992.362026967596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45992.362026967596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45992.362026967596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45992.362026967596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45992.362026967596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45992.362026967596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45992.362026967596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45992.362026967596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45992.362026967596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45992.362026967596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45992.362026967596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45992.362026967596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45992.362026967596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45992.362026967596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45992.362026967596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45992.362026967596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45992.362026967596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45992.362026967596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45992.362026967596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45992.362026967596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45992.362026967596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45992.362026967596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45992.362026967596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45992.362026967596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45992.362026967596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45992.362026967596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45992.362026967596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45992.362026967596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45992.362026967596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45992.362026967596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45992.362026967596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45992.362026967596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45992.362026967596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45992.362026967596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45992.362026967596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45992.362026967596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45992.362026967596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45992.362026967596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45992.362026967596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45992.362026967596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45992.362026967596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45992.362026967596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45992.362026967596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45992.362026967596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45992.362026967596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45992.362026967596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45992.362026967596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45992.362026967596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45992.362026967596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45992.362026967596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45992.362026967596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45992.362026967596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45992.362026967596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45992.362026967596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45992.362026967596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45992.362026967596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45992.362026967596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45992.362026967596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45992.362026967596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45992.362026967596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45992.362026967596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45992.362026967596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45992.362026967596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45992.362026967596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45992.362026967596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45992.362026967596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45992.362026967596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45992.362026967596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45992.362026967596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45992.362026967596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45992.362026967596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45992.362026967596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45992.362026967596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45992.362026967596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45992.362026967596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45992.362026967596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45992.362026967596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45992.362026967596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45992.362026967596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45992.362026967596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45992.362026967596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45992.362026967596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45992.362026967596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45992.362026967596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45992.362026967596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45992.362026967596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45992.362026967596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45992.362026967596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45992.362026967596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45992.362026967596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45992.362026967596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45992.362026967596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45992.362026967596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45992.362026967596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45992.362026967596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45992.362026967596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45992.362026967596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45992.362026967596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45992.362026967596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45992.362026967596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45992.362026967596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45992.362026967596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45992.362026967596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45992.362026967596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45992.362026967596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45992.362026967596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45992.362026967596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45992.362026967596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45992.362026967596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45992.362026967596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45992.362026967596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45992.362026967596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45992.362026967596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45992.362026967596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45992.362026967596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45992.362026967596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45992.362026967596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45992.362026967596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45992.362026967596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45992.362026967596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45992.362026967596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45992.362026967596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45992.362026967596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45992.362026967596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45992.362026967596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45992.362026967596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45992.362026967596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45992.362026967596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45992.362026967596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45992.362026967596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45992.362026967596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45992.362026967596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45992.362026967596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45992.362026967596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45992.362026967596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45992.362026967596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45992.362026967596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45992.362026967596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45992.362026967596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45992.362026967596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45992.362026967596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45992.362026967596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45992.362026967596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45992.362026967596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45992.362026967596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45992.362026967596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45992.362026967596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45992.362026967596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45992.362026967596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45992.362026967596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45992.362026967596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45992.362026967596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45992.362026967596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45992.362026967596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45992.362026967596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45992.362026967596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45992.362026967596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45992.362026967596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45992.362026967596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45992.362026967596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45992.362026967596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45992.362026967596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45992.362026967596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45992.362026967596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45992.362026967596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45992.362026967596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45992.362026967596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45992.362026967596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45992.362026967596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45992.362026967596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45992.362026967596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45992.362026967596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45992.362026967596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45992.362026967596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45992.362026967596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45992.362026967596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45992.362026967596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45992.362026967596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45992.362026967596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45992.362026967596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45992.362026967596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45992.362026967596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45992.362026967596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45992.362026967596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45992.362026967596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45992.362026967596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45992.362026967596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45992.362026967596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45992.362026967596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45992.362026967596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45992.362026967596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45992.362026967596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45992.362026967596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45992.362026967596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45992.362026967596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45992.362026967596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45992.362026967596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45992.362026967596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45992.362026967596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45992.362026967596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45992.362026967596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45992.362026967596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45992.362026967596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45992.362026967596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45992.362026967596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45992.362026967596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45992.362026967596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45992.362026967596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45992.362026967596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45992.362026967596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45992.362026967596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45992.362026967596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45992.362026967596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45992.362026967596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45992.362026967596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45992.362026967596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45992.362026967596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45992.362026967596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45992.362026967596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45992.362026967596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45992.362026967596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45992.362026967596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45992.362026967596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45992.362026967596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45992.362026967596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45992.362026967596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45992.362026967596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45992.362026967596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45992.362026967596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45992.362026967596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45992.362026967596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45992.362026967596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45992.362026967596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45992.362026967596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45992.362026967596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45992.362026967596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45992.362026967596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45992.362026967596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45992.362026967596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45992.362026967596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45992.362026967596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45992.362026967596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45992.362026967596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45992.362026967596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45992.362026967596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45992.362026967596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45992.362026967596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45992.362026967596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45992.362026967596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45992.362026967596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45992.362026967596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45992.362026967596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45992.362026967596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45992.362026967596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45992.362026967596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45992.362026967596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45992.362026967596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45992.362026967596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45992.362026967596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45992.362026967596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45992.362026967596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45992.362026967596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45992.362026967596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45992.362026967596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45992.362026967596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45992.362026967596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45992.362026967596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45992.362026967596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45992.362026967596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45992.362026967596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45992.362026967596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45992.362026967596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45992.362026967596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45992.362026967596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45992.362026967596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45992.362026967596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45992.362026967596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45992.362026967596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45992.362026967596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45992.362026967596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45992.362026967596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45992.362026967596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45992.362026967596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45992.362026967596</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45992.362026967596</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2025-12-01T05:43:00Z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